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SEMESTRE FEBRERO-JULIO 2023\"/>
    </mc:Choice>
  </mc:AlternateContent>
  <xr:revisionPtr revIDLastSave="0" documentId="13_ncr:1_{3C3AB3DF-269C-4A16-8B01-F77FFEA5EB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ALLER DE ETICA 207 A" sheetId="1" r:id="rId1"/>
    <sheet name="TALLER DE ETICA 207 C" sheetId="3" r:id="rId2"/>
    <sheet name="DINAMICA SOCIAL" sheetId="4" r:id="rId3"/>
    <sheet name="LEGISLACION LABORAL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3" i="4" l="1"/>
  <c r="O55" i="5"/>
  <c r="N55" i="5"/>
  <c r="O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N33" i="5"/>
  <c r="N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38" i="4"/>
  <c r="J26" i="3"/>
  <c r="K26" i="3"/>
  <c r="L26" i="3"/>
  <c r="M26" i="3"/>
  <c r="M33" i="5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26" i="3" s="1"/>
  <c r="Q9" i="3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M38" i="4"/>
  <c r="M46" i="1"/>
  <c r="L33" i="5"/>
  <c r="L38" i="4"/>
  <c r="L46" i="1"/>
  <c r="Q46" i="1" l="1"/>
  <c r="Q33" i="5"/>
  <c r="K33" i="5"/>
  <c r="J33" i="5"/>
  <c r="K38" i="4"/>
  <c r="J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4" i="4"/>
  <c r="J46" i="1"/>
  <c r="K46" i="1"/>
  <c r="P55" i="5" l="1"/>
  <c r="P58" i="5" s="1"/>
  <c r="N58" i="5"/>
  <c r="M55" i="5"/>
  <c r="L55" i="5"/>
  <c r="L58" i="5" s="1"/>
  <c r="K55" i="5"/>
  <c r="K58" i="5" s="1"/>
  <c r="J55" i="5"/>
  <c r="P54" i="5"/>
  <c r="P57" i="5" s="1"/>
  <c r="O57" i="5"/>
  <c r="N57" i="5"/>
  <c r="L57" i="5"/>
  <c r="K57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4" i="4"/>
  <c r="P53" i="4"/>
  <c r="M53" i="4"/>
  <c r="L53" i="4"/>
  <c r="P52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3" i="4" s="1"/>
  <c r="B24" i="4" s="1"/>
  <c r="B25" i="4" s="1"/>
  <c r="B26" i="4" s="1"/>
  <c r="B27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P56" i="3"/>
  <c r="O56" i="3"/>
  <c r="N56" i="3"/>
  <c r="M56" i="3"/>
  <c r="P55" i="3"/>
  <c r="O55" i="3"/>
  <c r="N55" i="3"/>
  <c r="M55" i="3"/>
  <c r="M58" i="3" s="1"/>
  <c r="L55" i="3"/>
  <c r="L58" i="3" s="1"/>
  <c r="K55" i="3"/>
  <c r="J55" i="3"/>
  <c r="P54" i="3"/>
  <c r="O54" i="3"/>
  <c r="N54" i="3"/>
  <c r="M54" i="3"/>
  <c r="M57" i="3" s="1"/>
  <c r="L57" i="3"/>
  <c r="B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N55" i="1"/>
  <c r="O55" i="1"/>
  <c r="P55" i="1"/>
  <c r="K54" i="1"/>
  <c r="L54" i="1"/>
  <c r="M54" i="1"/>
  <c r="M57" i="1" s="1"/>
  <c r="N54" i="1"/>
  <c r="N57" i="1" s="1"/>
  <c r="O54" i="1"/>
  <c r="P54" i="1"/>
  <c r="K56" i="1"/>
  <c r="L56" i="1"/>
  <c r="N53" i="1"/>
  <c r="O53" i="1"/>
  <c r="P53" i="1"/>
  <c r="P56" i="1" s="1"/>
  <c r="J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O58" i="5" l="1"/>
  <c r="M55" i="4"/>
  <c r="M57" i="5"/>
  <c r="N58" i="3"/>
  <c r="N57" i="3"/>
  <c r="O57" i="1"/>
  <c r="K57" i="1"/>
  <c r="M58" i="5"/>
  <c r="J57" i="3"/>
  <c r="J58" i="3"/>
  <c r="P57" i="1"/>
  <c r="L57" i="1"/>
  <c r="O56" i="1"/>
  <c r="M56" i="1"/>
  <c r="Q54" i="5"/>
  <c r="J57" i="5"/>
  <c r="N55" i="4"/>
  <c r="N56" i="4"/>
  <c r="P56" i="4"/>
  <c r="M56" i="4"/>
  <c r="O55" i="4"/>
  <c r="O56" i="4"/>
  <c r="J56" i="4"/>
  <c r="L56" i="4"/>
  <c r="P55" i="4"/>
  <c r="L55" i="4"/>
  <c r="P58" i="3"/>
  <c r="P57" i="3"/>
  <c r="K57" i="3"/>
  <c r="K58" i="3"/>
  <c r="O58" i="3"/>
  <c r="O57" i="3"/>
  <c r="Q55" i="3"/>
  <c r="Q54" i="3"/>
  <c r="Q56" i="3"/>
  <c r="N56" i="1"/>
  <c r="J57" i="1"/>
  <c r="J56" i="1"/>
  <c r="Q55" i="1"/>
  <c r="Q57" i="1" s="1"/>
  <c r="Q57" i="5" l="1"/>
  <c r="Q58" i="3"/>
  <c r="Q57" i="3"/>
  <c r="Q56" i="1"/>
  <c r="K53" i="4"/>
  <c r="Q53" i="4" s="1"/>
  <c r="K55" i="4"/>
  <c r="Q55" i="4" s="1"/>
  <c r="K56" i="4" l="1"/>
  <c r="Q56" i="4" s="1"/>
</calcChain>
</file>

<file path=xl/sharedStrings.xml><?xml version="1.0" encoding="utf-8"?>
<sst xmlns="http://schemas.openxmlformats.org/spreadsheetml/2006/main" count="327" uniqueCount="200">
  <si>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</si>
  <si>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</si>
  <si>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</si>
  <si>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</si>
  <si>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</si>
  <si>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</si>
  <si>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</si>
  <si>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</si>
  <si>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</si>
  <si>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</si>
  <si>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</si>
  <si>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</si>
  <si>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</si>
  <si>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</si>
  <si>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</si>
  <si>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</si>
  <si>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</si>
  <si>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</si>
  <si>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</si>
  <si>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</si>
  <si>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</si>
  <si>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</si>
  <si>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</si>
  <si>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</si>
  <si>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FEBRERO-JULIO 2023</t>
  </si>
  <si>
    <t>INSTITUTO TECNOLOGICO SUPERIOR DE SAN ANDRES TUXTLA</t>
  </si>
  <si>
    <t>TALLER DE ETICA</t>
  </si>
  <si>
    <t>207 A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</si>
  <si>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</si>
  <si>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</si>
  <si>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</si>
  <si>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</si>
  <si>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</si>
  <si>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</si>
  <si>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</si>
  <si>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</si>
  <si>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221U0488</t>
  </si>
  <si>
    <t>221U0428</t>
  </si>
  <si>
    <t>211U0323</t>
  </si>
  <si>
    <t>211U0325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</si>
  <si>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</si>
  <si>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</si>
  <si>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</si>
  <si>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</si>
  <si>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</si>
  <si>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</si>
  <si>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</si>
  <si>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</si>
  <si>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</si>
  <si>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</si>
  <si>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</si>
  <si>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221U0458</t>
  </si>
  <si>
    <t>221U0459</t>
  </si>
  <si>
    <t>221U0463</t>
  </si>
  <si>
    <t>211U0352</t>
  </si>
  <si>
    <t>221U0570</t>
  </si>
  <si>
    <t>221U0475</t>
  </si>
  <si>
    <t>221U0476</t>
  </si>
  <si>
    <t>221U0477</t>
  </si>
  <si>
    <t>221U0478</t>
  </si>
  <si>
    <t>221U0480</t>
  </si>
  <si>
    <t>221U0481</t>
  </si>
  <si>
    <t>221U0484</t>
  </si>
  <si>
    <t>221U0486</t>
  </si>
  <si>
    <t>221U0487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</si>
  <si>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</si>
  <si>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</si>
  <si>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</si>
  <si>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</si>
  <si>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</si>
  <si>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</si>
  <si>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</si>
  <si>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</si>
  <si>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</si>
  <si>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CHIPOL ESCOBAR AIDA LUISA</t>
  </si>
  <si>
    <t>COBOJ COBIX HILLARY ABIGAIL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</si>
  <si>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</si>
  <si>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</si>
  <si>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</si>
  <si>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</si>
  <si>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</si>
  <si>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</si>
  <si>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EVELYN NAYELI</t>
  </si>
  <si>
    <t>GARCIA FONSECA SHANIA PATRICIA</t>
  </si>
  <si>
    <t>GAPI ASCANIO AZALIA ANEYRA</t>
  </si>
  <si>
    <t>GARCIA RUEDA DEREK ALEJANDRO</t>
  </si>
  <si>
    <t>GAYTAN DELGADO FATIMA ISABEL</t>
  </si>
  <si>
    <t>MARTINEZ FONSECA FATIMA LARISSA</t>
  </si>
  <si>
    <t>ORTIZ GOREL YAMILA</t>
  </si>
  <si>
    <t>QUINO AYALA PERLA TZEL</t>
  </si>
  <si>
    <t>RAMIREZ PEREZ ANGEL GABRIEL</t>
  </si>
  <si>
    <t>TOTO VERGARA MAYTE</t>
  </si>
  <si>
    <t>TRICHE HIPOLITO CITLALI</t>
  </si>
  <si>
    <t>TURRENT NAVIGAL ROSA ELIZABETH</t>
  </si>
  <si>
    <t>USCANGA CERVANTES MARIELA</t>
  </si>
  <si>
    <t>VELASCO COSME HEIDY</t>
  </si>
  <si>
    <t>VELASCO MAULEON ALESSANDRO ABYSAID</t>
  </si>
  <si>
    <t>VILLALOBOS PUCHETA ARIEL MICHELL</t>
  </si>
  <si>
    <t>ZAPO SANTIAGO ROBERTO</t>
  </si>
  <si>
    <t>207 C</t>
  </si>
  <si>
    <t>221U0418</t>
  </si>
  <si>
    <t>221U0422</t>
  </si>
  <si>
    <t>221U0431</t>
  </si>
  <si>
    <t>221U0439</t>
  </si>
  <si>
    <t>221U0491</t>
  </si>
  <si>
    <t>221U0860</t>
  </si>
  <si>
    <t>221U0451</t>
  </si>
  <si>
    <t>221U0453</t>
  </si>
  <si>
    <t>221U0457</t>
  </si>
  <si>
    <t>221U0462</t>
  </si>
  <si>
    <t>221U0861</t>
  </si>
  <si>
    <t>221U0466</t>
  </si>
  <si>
    <t>221U0467</t>
  </si>
  <si>
    <t>221U0469</t>
  </si>
  <si>
    <t>221U0470</t>
  </si>
  <si>
    <t>221U0472</t>
  </si>
  <si>
    <t>221U0482</t>
  </si>
  <si>
    <t>BARRIENTOS COTA JESSICA SARAHI</t>
  </si>
  <si>
    <t>BUENO VILLEGAS RAFAEL</t>
  </si>
  <si>
    <t>CHIGO REYES DAVID</t>
  </si>
  <si>
    <t>CORTES TAXILAGA MARITZA</t>
  </si>
  <si>
    <t>CORTES VILLEGAS VICTOR MANUEL</t>
  </si>
  <si>
    <t>HERNANDEZ RODRIGUEZ REBECA</t>
  </si>
  <si>
    <t>HERNANDEZ ARRES MARY JOSE</t>
  </si>
  <si>
    <t>IXTEPAN BUSTAMANTE JORGE LUIS</t>
  </si>
  <si>
    <t>MARTINEZ ASCAÑO KARLA MARIAM</t>
  </si>
  <si>
    <t>OLIN PEREZ JANITZI JANNET</t>
  </si>
  <si>
    <t>ORTIZ CRUZ FRIDA MONSERRAT</t>
  </si>
  <si>
    <t>PRETELIN FONSECA JOSE GUILLERMO</t>
  </si>
  <si>
    <t>ROMERO GUTIERREZ NAOMI ALEXANDRA</t>
  </si>
  <si>
    <t>SAN GABRIEL ANTELE KENIA ALEJANDRA</t>
  </si>
  <si>
    <t>SANTOS TEMICH VICTORIANO</t>
  </si>
  <si>
    <t>SUAREZ LINARES LINDA GUADALUPE</t>
  </si>
  <si>
    <t>VELASCO TEOBA JAZMIN</t>
  </si>
  <si>
    <t>DINAMICA SOCIAL</t>
  </si>
  <si>
    <t>207 B</t>
  </si>
  <si>
    <t>201U0182</t>
  </si>
  <si>
    <t>221U0413</t>
  </si>
  <si>
    <t>221U0793</t>
  </si>
  <si>
    <t>221U0415</t>
  </si>
  <si>
    <t>221U0416</t>
  </si>
  <si>
    <t>221U0420</t>
  </si>
  <si>
    <t>221U0423</t>
  </si>
  <si>
    <t>221U0424</t>
  </si>
  <si>
    <t>221U0490</t>
  </si>
  <si>
    <t>221U0489</t>
  </si>
  <si>
    <t>221U0430</t>
  </si>
  <si>
    <t>221U0432</t>
  </si>
  <si>
    <t>221U0440</t>
  </si>
  <si>
    <t>211U0558</t>
  </si>
  <si>
    <t>221U0852</t>
  </si>
  <si>
    <t>221U0454</t>
  </si>
  <si>
    <t>221U0460</t>
  </si>
  <si>
    <t>211U0342</t>
  </si>
  <si>
    <t>221U0768</t>
  </si>
  <si>
    <t>221U0461</t>
  </si>
  <si>
    <t>211U0672</t>
  </si>
  <si>
    <t>221U0464</t>
  </si>
  <si>
    <t>221U0465</t>
  </si>
  <si>
    <t>221U0471</t>
  </si>
  <si>
    <t>221U0494</t>
  </si>
  <si>
    <t>221U0473</t>
  </si>
  <si>
    <t>221U0483</t>
  </si>
  <si>
    <t>211U0363</t>
  </si>
  <si>
    <t>AGUILAR GOMEZ MARIA DEL CARMEN</t>
  </si>
  <si>
    <t>ALEMAN PRIETO GENESIS MILAGROS</t>
  </si>
  <si>
    <t>ARRES CHAMPALA MARTA YOLETZI</t>
  </si>
  <si>
    <t>ARRES XOLO ARLETTE DEL CARMEN</t>
  </si>
  <si>
    <t>AZAMAR AZAMAR  ANA LIZETTE</t>
  </si>
  <si>
    <t>BAXIN SANCHEZ RAMSES DE JESUS</t>
  </si>
  <si>
    <t>BUSTAMANTE MEZO ALEXA DE JESUS</t>
  </si>
  <si>
    <t>BUSTAMANTE MEZO ALEXIS NOE</t>
  </si>
  <si>
    <t>CAMPOS ALVAREZ ESTEFANIA</t>
  </si>
  <si>
    <t>CATEMAXCA SIXTEGA FERNANDA GUADALUPE</t>
  </si>
  <si>
    <t>CHAPOL XOLIO ENEDITH DE LUCIA</t>
  </si>
  <si>
    <t>CHIPOL PUCHETA KENIA LISBETH</t>
  </si>
  <si>
    <t>CRUZ COTO KEVIN IMANOL</t>
  </si>
  <si>
    <t>DELGADO HERNANDEZ ENMANUEL</t>
  </si>
  <si>
    <t>HERNANDEZ BURGOS JORGE</t>
  </si>
  <si>
    <t>IXTEPAN CHIPOL CESAR SAUL</t>
  </si>
  <si>
    <t>MENDOZA IGNOT HANNIA ITZEL</t>
  </si>
  <si>
    <t>MIL XOLO HEYDI</t>
  </si>
  <si>
    <t>MONTALVO GRACIA MIRANDA</t>
  </si>
  <si>
    <t>MONTESANO GALVEZ ALEXIA NICOLLE</t>
  </si>
  <si>
    <t>OJEDA LUA ALBERTO</t>
  </si>
  <si>
    <t>PASCUAL MIXTEGA IRAIS YAMILET</t>
  </si>
  <si>
    <t>PIXTA IXBA AMAYRANI</t>
  </si>
  <si>
    <t>SEBA IXTEPAN ELIZABETH</t>
  </si>
  <si>
    <t>SANCHEZ HERNANDEZ ALAN MICHELL</t>
  </si>
  <si>
    <t>TAXILAGA ARENAL DIANA MARIA</t>
  </si>
  <si>
    <t>VERGARA POLITO ROBERTO</t>
  </si>
  <si>
    <t>XOLO XOLO MIRIAM</t>
  </si>
  <si>
    <t>LEGISLACION LABORAL</t>
  </si>
  <si>
    <t>ARRES XOLO ARLETTE DEL CAMEN</t>
  </si>
  <si>
    <t>AZAMAR AZAMAR ANA LIZZET</t>
  </si>
  <si>
    <t>MARTINEZ ASCAÑO KENIA MARIA</t>
  </si>
  <si>
    <t>M.E. ANA DEL CARMEN TORRES VIRGEN</t>
  </si>
  <si>
    <t>XOLO HERNANDEZ DIANA ITZEL</t>
  </si>
  <si>
    <t>¿</t>
  </si>
  <si>
    <t>CARDOZA QUINO HUGO ERNESTO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</si>
</sst>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0" fillId="2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inden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69"/>
  <sheetViews>
    <sheetView tabSelected="1" topLeftCell="A13" zoomScale="59" zoomScaleNormal="59" workbookViewId="0">
      <selection activeCell="D18" sqref="D18:I18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6" ht="15.75" x14ac:dyDescent="0.5">
      <c r="B2" s="33" t="s">
        <v>25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26" ht="14.25" x14ac:dyDescent="0.4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26" ht="14.25" x14ac:dyDescent="0.45">
      <c r="C4" t="s">
        <v>0</v>
      </c>
      <c r="D4" s="28" t="s">
        <v>26</v>
      </c>
      <c r="E4" s="28"/>
      <c r="F4" s="28"/>
      <c r="G4" s="28"/>
      <c r="I4" t="s">
        <v>1</v>
      </c>
      <c r="J4" s="30" t="s">
        <v>27</v>
      </c>
      <c r="K4" s="30"/>
      <c r="M4" t="s">
        <v>2</v>
      </c>
      <c r="N4" s="29">
        <v>45009</v>
      </c>
      <c r="O4" s="29"/>
    </row>
    <row r="5" spans="2:26" ht="6.75" customHeight="1" x14ac:dyDescent="0.45">
      <c r="D5" s="5"/>
      <c r="E5" s="5"/>
      <c r="F5" s="5"/>
      <c r="G5" s="5"/>
    </row>
    <row r="6" spans="2:26" ht="14.25" x14ac:dyDescent="0.45">
      <c r="C6" t="s">
        <v>3</v>
      </c>
      <c r="D6" s="30" t="s">
        <v>24</v>
      </c>
      <c r="E6" s="30"/>
      <c r="F6" s="30"/>
      <c r="G6" s="30"/>
      <c r="I6" s="21" t="s">
        <v>22</v>
      </c>
      <c r="J6" s="21"/>
      <c r="K6" s="22" t="s">
        <v>196</v>
      </c>
      <c r="L6" s="22"/>
      <c r="M6" s="22"/>
      <c r="N6" s="22"/>
      <c r="O6" s="22"/>
      <c r="P6" s="22"/>
    </row>
    <row r="7" spans="2:26" ht="11.25" customHeight="1" x14ac:dyDescent="0.45"/>
    <row r="8" spans="2:26" ht="14.25" x14ac:dyDescent="0.4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W8" s="1">
        <v>100</v>
      </c>
      <c r="X8" s="1">
        <v>100</v>
      </c>
      <c r="Y8" s="4">
        <v>100</v>
      </c>
      <c r="Z8" s="4">
        <v>100</v>
      </c>
    </row>
    <row r="9" spans="2:26" ht="14.25" x14ac:dyDescent="0.45">
      <c r="B9" s="6">
        <v>1</v>
      </c>
      <c r="C9" s="6" t="s">
        <v>28</v>
      </c>
      <c r="D9" s="32" t="s">
        <v>65</v>
      </c>
      <c r="E9" s="32"/>
      <c r="F9" s="32"/>
      <c r="G9" s="32"/>
      <c r="H9" s="32"/>
      <c r="I9" s="32"/>
      <c r="J9" s="1">
        <v>100</v>
      </c>
      <c r="K9" s="1">
        <v>100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0">
        <f t="shared" ref="Q9:Q45" si="0">SUM(J9+K9+L9+M9)/4</f>
        <v>100</v>
      </c>
      <c r="W9" s="1">
        <v>100</v>
      </c>
      <c r="X9" s="1">
        <v>100</v>
      </c>
      <c r="Y9" s="4">
        <v>100</v>
      </c>
      <c r="Z9" s="4">
        <v>100</v>
      </c>
    </row>
    <row r="10" spans="2:26" ht="14.25" x14ac:dyDescent="0.45">
      <c r="B10" s="6">
        <f>B9+1</f>
        <v>2</v>
      </c>
      <c r="C10" s="6" t="s">
        <v>29</v>
      </c>
      <c r="D10" s="32" t="s">
        <v>66</v>
      </c>
      <c r="E10" s="32"/>
      <c r="F10" s="32"/>
      <c r="G10" s="32"/>
      <c r="H10" s="32"/>
      <c r="I10" s="32"/>
      <c r="J10" s="1">
        <v>100</v>
      </c>
      <c r="K10" s="1">
        <v>100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0">
        <f t="shared" si="0"/>
        <v>100</v>
      </c>
      <c r="W10" s="1">
        <v>100</v>
      </c>
      <c r="X10" s="1">
        <v>100</v>
      </c>
      <c r="Y10" s="4">
        <v>80</v>
      </c>
      <c r="Z10" s="4">
        <v>100</v>
      </c>
    </row>
    <row r="11" spans="2:26" ht="14.25" x14ac:dyDescent="0.45">
      <c r="B11" s="6">
        <f t="shared" ref="B11:B53" si="1">B10+1</f>
        <v>3</v>
      </c>
      <c r="C11" s="6" t="s">
        <v>30</v>
      </c>
      <c r="D11" s="32" t="s">
        <v>67</v>
      </c>
      <c r="E11" s="32"/>
      <c r="F11" s="32"/>
      <c r="G11" s="32"/>
      <c r="H11" s="32"/>
      <c r="I11" s="32"/>
      <c r="J11" s="1">
        <v>100</v>
      </c>
      <c r="K11" s="1">
        <v>100</v>
      </c>
      <c r="L11" s="4">
        <v>80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95</v>
      </c>
      <c r="W11" s="1">
        <v>100</v>
      </c>
      <c r="X11" s="1">
        <v>100</v>
      </c>
      <c r="Y11" s="4">
        <v>100</v>
      </c>
      <c r="Z11" s="4">
        <v>100</v>
      </c>
    </row>
    <row r="12" spans="2:26" ht="14.25" x14ac:dyDescent="0.45">
      <c r="B12" s="6">
        <f t="shared" si="1"/>
        <v>4</v>
      </c>
      <c r="C12" s="6" t="s">
        <v>31</v>
      </c>
      <c r="D12" s="32" t="s">
        <v>68</v>
      </c>
      <c r="E12" s="32"/>
      <c r="F12" s="32"/>
      <c r="G12" s="32"/>
      <c r="H12" s="32"/>
      <c r="I12" s="32"/>
      <c r="J12" s="1">
        <v>100</v>
      </c>
      <c r="K12" s="1">
        <v>100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100</v>
      </c>
      <c r="W12" s="1">
        <v>100</v>
      </c>
      <c r="X12" s="1">
        <v>100</v>
      </c>
      <c r="Y12" s="4">
        <v>100</v>
      </c>
      <c r="Z12" s="4">
        <v>100</v>
      </c>
    </row>
    <row r="13" spans="2:26" ht="14.25" x14ac:dyDescent="0.45">
      <c r="B13" s="6">
        <f t="shared" si="1"/>
        <v>5</v>
      </c>
      <c r="C13" s="6" t="s">
        <v>32</v>
      </c>
      <c r="D13" s="32" t="s">
        <v>69</v>
      </c>
      <c r="E13" s="32"/>
      <c r="F13" s="32"/>
      <c r="G13" s="32"/>
      <c r="H13" s="32"/>
      <c r="I13" s="32"/>
      <c r="J13" s="1">
        <v>100</v>
      </c>
      <c r="K13" s="1">
        <v>100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100</v>
      </c>
      <c r="W13" s="1">
        <v>100</v>
      </c>
      <c r="X13" s="1">
        <v>100</v>
      </c>
      <c r="Y13" s="4">
        <v>100</v>
      </c>
      <c r="Z13" s="4">
        <v>100</v>
      </c>
    </row>
    <row r="14" spans="2:26" ht="14.25" x14ac:dyDescent="0.45">
      <c r="B14" s="6">
        <f t="shared" si="1"/>
        <v>6</v>
      </c>
      <c r="C14" s="6" t="s">
        <v>33</v>
      </c>
      <c r="D14" s="32" t="s">
        <v>70</v>
      </c>
      <c r="E14" s="32"/>
      <c r="F14" s="32"/>
      <c r="G14" s="32"/>
      <c r="H14" s="32"/>
      <c r="I14" s="32"/>
      <c r="J14" s="1">
        <v>100</v>
      </c>
      <c r="K14" s="1">
        <v>100</v>
      </c>
      <c r="L14" s="4">
        <v>100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100</v>
      </c>
      <c r="W14" s="1">
        <v>100</v>
      </c>
      <c r="X14" s="1">
        <v>100</v>
      </c>
      <c r="Y14" s="4">
        <v>100</v>
      </c>
      <c r="Z14" s="4">
        <v>100</v>
      </c>
    </row>
    <row r="15" spans="2:26" ht="14.25" x14ac:dyDescent="0.45">
      <c r="B15" s="6">
        <f t="shared" si="1"/>
        <v>7</v>
      </c>
      <c r="C15" s="6" t="s">
        <v>34</v>
      </c>
      <c r="D15" s="32" t="s">
        <v>71</v>
      </c>
      <c r="E15" s="32"/>
      <c r="F15" s="32"/>
      <c r="G15" s="32"/>
      <c r="H15" s="32"/>
      <c r="I15" s="32"/>
      <c r="J15" s="1">
        <v>100</v>
      </c>
      <c r="K15" s="1">
        <v>100</v>
      </c>
      <c r="L15" s="4">
        <v>100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100</v>
      </c>
      <c r="W15" s="1">
        <v>100</v>
      </c>
      <c r="X15" s="1">
        <v>100</v>
      </c>
      <c r="Y15" s="4">
        <v>100</v>
      </c>
      <c r="Z15" s="4">
        <v>100</v>
      </c>
    </row>
    <row r="16" spans="2:26" ht="14.25" x14ac:dyDescent="0.45">
      <c r="B16" s="6">
        <f t="shared" si="1"/>
        <v>8</v>
      </c>
      <c r="C16" s="6" t="s">
        <v>35</v>
      </c>
      <c r="D16" s="32" t="s">
        <v>72</v>
      </c>
      <c r="E16" s="32"/>
      <c r="F16" s="32"/>
      <c r="G16" s="32"/>
      <c r="H16" s="32"/>
      <c r="I16" s="32"/>
      <c r="J16" s="1">
        <v>100</v>
      </c>
      <c r="K16" s="1">
        <v>100</v>
      </c>
      <c r="L16" s="4">
        <v>100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100</v>
      </c>
      <c r="W16" s="1">
        <v>100</v>
      </c>
      <c r="X16" s="1">
        <v>100</v>
      </c>
      <c r="Y16" s="4">
        <v>100</v>
      </c>
      <c r="Z16" s="4">
        <v>100</v>
      </c>
    </row>
    <row r="17" spans="2:26" ht="14.25" x14ac:dyDescent="0.45">
      <c r="B17" s="6">
        <f t="shared" si="1"/>
        <v>9</v>
      </c>
      <c r="C17" s="6" t="s">
        <v>36</v>
      </c>
      <c r="D17" s="32" t="s">
        <v>73</v>
      </c>
      <c r="E17" s="32"/>
      <c r="F17" s="32"/>
      <c r="G17" s="32"/>
      <c r="H17" s="32"/>
      <c r="I17" s="32"/>
      <c r="J17" s="1">
        <v>100</v>
      </c>
      <c r="K17" s="1">
        <v>100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0">
        <f t="shared" si="0"/>
        <v>100</v>
      </c>
      <c r="W17" s="1">
        <v>100</v>
      </c>
      <c r="X17" s="1">
        <v>100</v>
      </c>
      <c r="Y17" s="4">
        <v>100</v>
      </c>
      <c r="Z17" s="4">
        <v>100</v>
      </c>
    </row>
    <row r="18" spans="2:26" ht="14.25" x14ac:dyDescent="0.45">
      <c r="B18" s="6">
        <f t="shared" si="1"/>
        <v>10</v>
      </c>
      <c r="C18" s="6" t="s">
        <v>37</v>
      </c>
      <c r="D18" s="32" t="s">
        <v>199</v>
      </c>
      <c r="E18" s="32"/>
      <c r="F18" s="32"/>
      <c r="G18" s="32"/>
      <c r="H18" s="32"/>
      <c r="I18" s="32"/>
      <c r="J18" s="1">
        <v>100</v>
      </c>
      <c r="K18" s="1">
        <v>100</v>
      </c>
      <c r="L18" s="4">
        <v>100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100</v>
      </c>
      <c r="W18" s="1">
        <v>90</v>
      </c>
      <c r="X18" s="4">
        <v>90</v>
      </c>
      <c r="Y18" s="4">
        <v>100</v>
      </c>
      <c r="Z18" s="4">
        <v>100</v>
      </c>
    </row>
    <row r="19" spans="2:26" ht="14.25" x14ac:dyDescent="0.45">
      <c r="B19" s="6">
        <f t="shared" si="1"/>
        <v>11</v>
      </c>
      <c r="C19" s="6" t="s">
        <v>38</v>
      </c>
      <c r="D19" s="32" t="s">
        <v>74</v>
      </c>
      <c r="E19" s="32"/>
      <c r="F19" s="32"/>
      <c r="G19" s="32"/>
      <c r="H19" s="32"/>
      <c r="I19" s="32"/>
      <c r="J19" s="1">
        <v>90</v>
      </c>
      <c r="K19" s="4">
        <v>90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0">
        <f t="shared" si="0"/>
        <v>95</v>
      </c>
      <c r="W19" s="1">
        <v>90</v>
      </c>
      <c r="X19" s="1">
        <v>100</v>
      </c>
      <c r="Y19" s="4">
        <v>100</v>
      </c>
      <c r="Z19" s="4">
        <v>100</v>
      </c>
    </row>
    <row r="20" spans="2:26" ht="14.25" x14ac:dyDescent="0.45">
      <c r="B20" s="6">
        <f t="shared" si="1"/>
        <v>12</v>
      </c>
      <c r="C20" s="6" t="s">
        <v>39</v>
      </c>
      <c r="D20" s="32" t="s">
        <v>75</v>
      </c>
      <c r="E20" s="32"/>
      <c r="F20" s="32"/>
      <c r="G20" s="32"/>
      <c r="H20" s="32"/>
      <c r="I20" s="32"/>
      <c r="J20" s="1">
        <v>90</v>
      </c>
      <c r="K20" s="1">
        <v>100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97.5</v>
      </c>
      <c r="W20" s="1">
        <v>100</v>
      </c>
      <c r="X20" s="1">
        <v>100</v>
      </c>
      <c r="Y20" s="4">
        <v>100</v>
      </c>
      <c r="Z20" s="4">
        <v>100</v>
      </c>
    </row>
    <row r="21" spans="2:26" ht="14.25" x14ac:dyDescent="0.45">
      <c r="B21" s="6">
        <f t="shared" si="1"/>
        <v>13</v>
      </c>
      <c r="C21" s="6" t="s">
        <v>40</v>
      </c>
      <c r="D21" s="32" t="s">
        <v>76</v>
      </c>
      <c r="E21" s="32"/>
      <c r="F21" s="32"/>
      <c r="G21" s="32"/>
      <c r="H21" s="32"/>
      <c r="I21" s="32"/>
      <c r="J21" s="1">
        <v>100</v>
      </c>
      <c r="K21" s="1">
        <v>100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100</v>
      </c>
      <c r="W21" s="1">
        <v>100</v>
      </c>
      <c r="X21" s="1">
        <v>100</v>
      </c>
      <c r="Y21" s="4">
        <v>100</v>
      </c>
      <c r="Z21" s="4">
        <v>100</v>
      </c>
    </row>
    <row r="22" spans="2:26" ht="14.25" x14ac:dyDescent="0.45">
      <c r="B22" s="6">
        <f t="shared" si="1"/>
        <v>14</v>
      </c>
      <c r="C22" s="6" t="s">
        <v>41</v>
      </c>
      <c r="D22" s="32" t="s">
        <v>77</v>
      </c>
      <c r="E22" s="32"/>
      <c r="F22" s="32"/>
      <c r="G22" s="32"/>
      <c r="H22" s="32"/>
      <c r="I22" s="32"/>
      <c r="J22" s="1">
        <v>100</v>
      </c>
      <c r="K22" s="1">
        <v>100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0">
        <f t="shared" si="0"/>
        <v>100</v>
      </c>
      <c r="W22" s="1">
        <v>100</v>
      </c>
      <c r="X22" s="1">
        <v>100</v>
      </c>
      <c r="Y22" s="4">
        <v>100</v>
      </c>
      <c r="Z22" s="4">
        <v>100</v>
      </c>
    </row>
    <row r="23" spans="2:26" ht="14.25" x14ac:dyDescent="0.45">
      <c r="B23" s="6">
        <f t="shared" si="1"/>
        <v>15</v>
      </c>
      <c r="C23" s="6" t="s">
        <v>42</v>
      </c>
      <c r="D23" s="32" t="s">
        <v>78</v>
      </c>
      <c r="E23" s="32"/>
      <c r="F23" s="32"/>
      <c r="G23" s="32"/>
      <c r="H23" s="32"/>
      <c r="I23" s="32"/>
      <c r="J23" s="1">
        <v>100</v>
      </c>
      <c r="K23" s="1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100</v>
      </c>
      <c r="W23" s="1">
        <v>100</v>
      </c>
      <c r="X23" s="1">
        <v>100</v>
      </c>
      <c r="Y23" s="4">
        <v>100</v>
      </c>
      <c r="Z23" s="4">
        <v>100</v>
      </c>
    </row>
    <row r="24" spans="2:26" ht="14.25" x14ac:dyDescent="0.45">
      <c r="B24" s="6">
        <f t="shared" si="1"/>
        <v>16</v>
      </c>
      <c r="C24" s="6" t="s">
        <v>43</v>
      </c>
      <c r="D24" s="32" t="s">
        <v>79</v>
      </c>
      <c r="E24" s="32"/>
      <c r="F24" s="32"/>
      <c r="G24" s="32"/>
      <c r="H24" s="32"/>
      <c r="I24" s="32"/>
      <c r="J24" s="1">
        <v>100</v>
      </c>
      <c r="K24" s="1">
        <v>100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100</v>
      </c>
      <c r="W24" s="1">
        <v>100</v>
      </c>
      <c r="X24" s="1">
        <v>100</v>
      </c>
      <c r="Y24" s="4">
        <v>100</v>
      </c>
      <c r="Z24" s="4">
        <v>100</v>
      </c>
    </row>
    <row r="25" spans="2:26" ht="14.25" x14ac:dyDescent="0.45">
      <c r="B25" s="6">
        <f t="shared" si="1"/>
        <v>17</v>
      </c>
      <c r="C25" s="6" t="s">
        <v>44</v>
      </c>
      <c r="D25" s="32" t="s">
        <v>80</v>
      </c>
      <c r="E25" s="32"/>
      <c r="F25" s="32"/>
      <c r="G25" s="32"/>
      <c r="H25" s="32"/>
      <c r="I25" s="32"/>
      <c r="J25" s="1">
        <v>100</v>
      </c>
      <c r="K25" s="1">
        <v>100</v>
      </c>
      <c r="L25" s="4">
        <v>100</v>
      </c>
      <c r="M25" s="4">
        <v>100</v>
      </c>
      <c r="N25" s="4">
        <v>0</v>
      </c>
      <c r="O25" s="4">
        <v>0</v>
      </c>
      <c r="P25" s="4">
        <v>0</v>
      </c>
      <c r="Q25" s="10">
        <f t="shared" si="0"/>
        <v>100</v>
      </c>
      <c r="W25" s="1">
        <v>90</v>
      </c>
      <c r="X25" s="1">
        <v>100</v>
      </c>
      <c r="Y25" s="4">
        <v>100</v>
      </c>
      <c r="Z25" s="4">
        <v>100</v>
      </c>
    </row>
    <row r="26" spans="2:26" ht="14.25" x14ac:dyDescent="0.45">
      <c r="B26" s="6">
        <f t="shared" si="1"/>
        <v>18</v>
      </c>
      <c r="C26" s="6" t="s">
        <v>45</v>
      </c>
      <c r="D26" s="32" t="s">
        <v>81</v>
      </c>
      <c r="E26" s="32"/>
      <c r="F26" s="32"/>
      <c r="G26" s="32"/>
      <c r="H26" s="32"/>
      <c r="I26" s="32"/>
      <c r="J26" s="1">
        <v>90</v>
      </c>
      <c r="K26" s="1">
        <v>100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10">
        <f t="shared" si="0"/>
        <v>97.5</v>
      </c>
      <c r="W26" s="1">
        <v>100</v>
      </c>
      <c r="X26" s="1">
        <v>100</v>
      </c>
      <c r="Y26" s="4">
        <v>100</v>
      </c>
      <c r="Z26" s="4">
        <v>100</v>
      </c>
    </row>
    <row r="27" spans="2:26" ht="14.25" x14ac:dyDescent="0.45">
      <c r="B27" s="6">
        <f t="shared" si="1"/>
        <v>19</v>
      </c>
      <c r="C27" s="6" t="s">
        <v>46</v>
      </c>
      <c r="D27" s="32" t="s">
        <v>82</v>
      </c>
      <c r="E27" s="32"/>
      <c r="F27" s="32"/>
      <c r="G27" s="32"/>
      <c r="H27" s="32"/>
      <c r="I27" s="32"/>
      <c r="J27" s="1">
        <v>100</v>
      </c>
      <c r="K27" s="1">
        <v>100</v>
      </c>
      <c r="L27" s="4">
        <v>100</v>
      </c>
      <c r="M27" s="4">
        <v>100</v>
      </c>
      <c r="N27" s="4">
        <v>0</v>
      </c>
      <c r="O27" s="4">
        <v>0</v>
      </c>
      <c r="P27" s="4">
        <v>0</v>
      </c>
      <c r="Q27" s="10">
        <f t="shared" si="0"/>
        <v>100</v>
      </c>
      <c r="W27" s="1">
        <v>90</v>
      </c>
      <c r="X27" s="1">
        <v>100</v>
      </c>
      <c r="Y27" s="4">
        <v>100</v>
      </c>
      <c r="Z27" s="4">
        <v>100</v>
      </c>
    </row>
    <row r="28" spans="2:26" ht="14.25" x14ac:dyDescent="0.45">
      <c r="B28" s="6">
        <f t="shared" si="1"/>
        <v>20</v>
      </c>
      <c r="C28" s="6" t="s">
        <v>47</v>
      </c>
      <c r="D28" s="32" t="s">
        <v>84</v>
      </c>
      <c r="E28" s="32"/>
      <c r="F28" s="32"/>
      <c r="G28" s="32"/>
      <c r="H28" s="32"/>
      <c r="I28" s="32"/>
      <c r="J28" s="1">
        <v>90</v>
      </c>
      <c r="K28" s="1">
        <v>100</v>
      </c>
      <c r="L28" s="4">
        <v>100</v>
      </c>
      <c r="M28" s="4">
        <v>100</v>
      </c>
      <c r="N28" s="4">
        <v>0</v>
      </c>
      <c r="O28" s="4">
        <v>0</v>
      </c>
      <c r="P28" s="4">
        <v>0</v>
      </c>
      <c r="Q28" s="10">
        <f t="shared" si="0"/>
        <v>97.5</v>
      </c>
      <c r="W28" s="1">
        <v>80</v>
      </c>
      <c r="X28" s="4">
        <v>90</v>
      </c>
      <c r="Y28" s="4">
        <v>100</v>
      </c>
      <c r="Z28" s="4">
        <v>100</v>
      </c>
    </row>
    <row r="29" spans="2:26" x14ac:dyDescent="0.25">
      <c r="B29" s="6">
        <f t="shared" si="1"/>
        <v>21</v>
      </c>
      <c r="C29" s="6" t="s">
        <v>48</v>
      </c>
      <c r="D29" s="32" t="s">
        <v>83</v>
      </c>
      <c r="E29" s="32"/>
      <c r="F29" s="32"/>
      <c r="G29" s="32"/>
      <c r="H29" s="32"/>
      <c r="I29" s="32"/>
      <c r="J29" s="1">
        <v>80</v>
      </c>
      <c r="K29" s="4">
        <v>90</v>
      </c>
      <c r="L29" s="4">
        <v>100</v>
      </c>
      <c r="M29" s="4">
        <v>100</v>
      </c>
      <c r="N29" s="4">
        <v>0</v>
      </c>
      <c r="O29" s="4">
        <v>0</v>
      </c>
      <c r="P29" s="4">
        <v>0</v>
      </c>
      <c r="Q29" s="10">
        <f t="shared" si="0"/>
        <v>92.5</v>
      </c>
      <c r="W29" s="1">
        <v>100</v>
      </c>
      <c r="X29" s="1">
        <v>100</v>
      </c>
      <c r="Y29" s="4">
        <v>100</v>
      </c>
      <c r="Z29" s="4">
        <v>100</v>
      </c>
    </row>
    <row r="30" spans="2:26" x14ac:dyDescent="0.25">
      <c r="B30" s="6">
        <f t="shared" si="1"/>
        <v>22</v>
      </c>
      <c r="C30" s="6" t="s">
        <v>49</v>
      </c>
      <c r="D30" s="32" t="s">
        <v>85</v>
      </c>
      <c r="E30" s="32"/>
      <c r="F30" s="32"/>
      <c r="G30" s="32"/>
      <c r="H30" s="32"/>
      <c r="I30" s="32"/>
      <c r="J30" s="1">
        <v>100</v>
      </c>
      <c r="K30" s="1">
        <v>100</v>
      </c>
      <c r="L30" s="4">
        <v>100</v>
      </c>
      <c r="M30" s="4">
        <v>100</v>
      </c>
      <c r="N30" s="4">
        <v>0</v>
      </c>
      <c r="O30" s="4">
        <v>0</v>
      </c>
      <c r="P30" s="4">
        <v>0</v>
      </c>
      <c r="Q30" s="10">
        <f t="shared" si="0"/>
        <v>100</v>
      </c>
      <c r="W30" s="1">
        <v>100</v>
      </c>
      <c r="X30" s="1">
        <v>100</v>
      </c>
      <c r="Y30" s="4">
        <v>100</v>
      </c>
      <c r="Z30" s="4">
        <v>100</v>
      </c>
    </row>
    <row r="31" spans="2:26" x14ac:dyDescent="0.25">
      <c r="B31" s="6">
        <f t="shared" si="1"/>
        <v>23</v>
      </c>
      <c r="C31" s="6" t="s">
        <v>50</v>
      </c>
      <c r="D31" s="32" t="s">
        <v>86</v>
      </c>
      <c r="E31" s="32"/>
      <c r="F31" s="32"/>
      <c r="G31" s="32"/>
      <c r="H31" s="32"/>
      <c r="I31" s="32"/>
      <c r="J31" s="1">
        <v>100</v>
      </c>
      <c r="K31" s="1">
        <v>100</v>
      </c>
      <c r="L31" s="4">
        <v>100</v>
      </c>
      <c r="M31" s="4">
        <v>100</v>
      </c>
      <c r="N31" s="4">
        <v>0</v>
      </c>
      <c r="O31" s="4">
        <v>0</v>
      </c>
      <c r="P31" s="4">
        <v>0</v>
      </c>
      <c r="Q31" s="10">
        <f t="shared" si="0"/>
        <v>100</v>
      </c>
      <c r="W31" s="1">
        <v>90</v>
      </c>
      <c r="X31" s="1">
        <v>100</v>
      </c>
      <c r="Y31" s="4">
        <v>100</v>
      </c>
      <c r="Z31" s="4">
        <v>100</v>
      </c>
    </row>
    <row r="32" spans="2:26" x14ac:dyDescent="0.25">
      <c r="B32" s="6">
        <f t="shared" si="1"/>
        <v>24</v>
      </c>
      <c r="C32" s="6" t="s">
        <v>51</v>
      </c>
      <c r="D32" s="32" t="s">
        <v>195</v>
      </c>
      <c r="E32" s="32"/>
      <c r="F32" s="32"/>
      <c r="G32" s="32"/>
      <c r="H32" s="32"/>
      <c r="I32" s="32"/>
      <c r="J32" s="1">
        <v>90</v>
      </c>
      <c r="K32" s="1">
        <v>100</v>
      </c>
      <c r="L32" s="4">
        <v>100</v>
      </c>
      <c r="M32" s="4">
        <v>100</v>
      </c>
      <c r="N32" s="4">
        <v>0</v>
      </c>
      <c r="O32" s="4">
        <v>0</v>
      </c>
      <c r="P32" s="4">
        <v>0</v>
      </c>
      <c r="Q32" s="10">
        <f t="shared" si="0"/>
        <v>97.5</v>
      </c>
      <c r="W32" s="1">
        <v>80</v>
      </c>
      <c r="X32" s="1">
        <v>100</v>
      </c>
      <c r="Y32" s="4">
        <v>100</v>
      </c>
      <c r="Z32" s="4">
        <v>100</v>
      </c>
    </row>
    <row r="33" spans="2:26" x14ac:dyDescent="0.25">
      <c r="B33" s="6">
        <f t="shared" si="1"/>
        <v>25</v>
      </c>
      <c r="C33" s="6" t="s">
        <v>52</v>
      </c>
      <c r="D33" s="32" t="s">
        <v>87</v>
      </c>
      <c r="E33" s="32"/>
      <c r="F33" s="32"/>
      <c r="G33" s="32"/>
      <c r="H33" s="32"/>
      <c r="I33" s="32"/>
      <c r="J33" s="1">
        <v>80</v>
      </c>
      <c r="K33" s="1">
        <v>100</v>
      </c>
      <c r="L33" s="4">
        <v>100</v>
      </c>
      <c r="M33" s="4">
        <v>100</v>
      </c>
      <c r="N33" s="4">
        <v>0</v>
      </c>
      <c r="O33" s="4">
        <v>0</v>
      </c>
      <c r="P33" s="4">
        <v>0</v>
      </c>
      <c r="Q33" s="10">
        <f t="shared" si="0"/>
        <v>95</v>
      </c>
      <c r="W33" s="1">
        <v>100</v>
      </c>
      <c r="X33" s="4">
        <v>90</v>
      </c>
      <c r="Y33" s="4">
        <v>100</v>
      </c>
      <c r="Z33" s="4">
        <v>100</v>
      </c>
    </row>
    <row r="34" spans="2:26" x14ac:dyDescent="0.25">
      <c r="B34" s="6">
        <f t="shared" si="1"/>
        <v>26</v>
      </c>
      <c r="C34" s="6" t="s">
        <v>53</v>
      </c>
      <c r="D34" s="32" t="s">
        <v>88</v>
      </c>
      <c r="E34" s="32"/>
      <c r="F34" s="32"/>
      <c r="G34" s="32"/>
      <c r="H34" s="32"/>
      <c r="I34" s="32"/>
      <c r="J34" s="1">
        <v>100</v>
      </c>
      <c r="K34" s="4">
        <v>90</v>
      </c>
      <c r="L34" s="4">
        <v>100</v>
      </c>
      <c r="M34" s="4">
        <v>100</v>
      </c>
      <c r="N34" s="4">
        <v>0</v>
      </c>
      <c r="O34" s="4">
        <v>0</v>
      </c>
      <c r="P34" s="4">
        <v>0</v>
      </c>
      <c r="Q34" s="10">
        <f t="shared" si="0"/>
        <v>97.5</v>
      </c>
      <c r="W34" s="1">
        <v>90</v>
      </c>
      <c r="X34" s="1">
        <v>100</v>
      </c>
      <c r="Y34" s="4">
        <v>100</v>
      </c>
      <c r="Z34" s="4">
        <v>100</v>
      </c>
    </row>
    <row r="35" spans="2:26" x14ac:dyDescent="0.25">
      <c r="B35" s="6">
        <f t="shared" si="1"/>
        <v>27</v>
      </c>
      <c r="C35" s="6" t="s">
        <v>54</v>
      </c>
      <c r="D35" s="32" t="s">
        <v>89</v>
      </c>
      <c r="E35" s="32"/>
      <c r="F35" s="32"/>
      <c r="G35" s="32"/>
      <c r="H35" s="32"/>
      <c r="I35" s="32"/>
      <c r="J35" s="1">
        <v>90</v>
      </c>
      <c r="K35" s="1">
        <v>100</v>
      </c>
      <c r="L35" s="4">
        <v>100</v>
      </c>
      <c r="M35" s="4">
        <v>100</v>
      </c>
      <c r="N35" s="4">
        <v>0</v>
      </c>
      <c r="O35" s="4">
        <v>0</v>
      </c>
      <c r="P35" s="4">
        <v>0</v>
      </c>
      <c r="Q35" s="10">
        <f t="shared" si="0"/>
        <v>97.5</v>
      </c>
      <c r="W35" s="1">
        <v>100</v>
      </c>
      <c r="X35" s="1">
        <v>100</v>
      </c>
      <c r="Y35" s="4">
        <v>100</v>
      </c>
      <c r="Z35" s="4">
        <v>100</v>
      </c>
    </row>
    <row r="36" spans="2:26" x14ac:dyDescent="0.25">
      <c r="B36" s="6">
        <f t="shared" si="1"/>
        <v>28</v>
      </c>
      <c r="C36" s="6" t="s">
        <v>55</v>
      </c>
      <c r="D36" s="32" t="s">
        <v>90</v>
      </c>
      <c r="E36" s="32"/>
      <c r="F36" s="32"/>
      <c r="G36" s="32"/>
      <c r="H36" s="32"/>
      <c r="I36" s="32"/>
      <c r="J36" s="1">
        <v>100</v>
      </c>
      <c r="K36" s="1">
        <v>100</v>
      </c>
      <c r="L36" s="4">
        <v>100</v>
      </c>
      <c r="M36" s="4">
        <v>100</v>
      </c>
      <c r="N36" s="4">
        <v>0</v>
      </c>
      <c r="O36" s="4">
        <v>0</v>
      </c>
      <c r="P36" s="4">
        <v>0</v>
      </c>
      <c r="Q36" s="10">
        <f t="shared" si="0"/>
        <v>100</v>
      </c>
      <c r="W36" s="1">
        <v>100</v>
      </c>
      <c r="X36" s="1">
        <v>100</v>
      </c>
      <c r="Y36" s="4">
        <v>100</v>
      </c>
      <c r="Z36" s="4">
        <v>100</v>
      </c>
    </row>
    <row r="37" spans="2:26" x14ac:dyDescent="0.25">
      <c r="B37" s="6">
        <f t="shared" si="1"/>
        <v>29</v>
      </c>
      <c r="C37" s="6" t="s">
        <v>56</v>
      </c>
      <c r="D37" s="32" t="s">
        <v>91</v>
      </c>
      <c r="E37" s="32"/>
      <c r="F37" s="32"/>
      <c r="G37" s="32"/>
      <c r="H37" s="32"/>
      <c r="I37" s="32"/>
      <c r="J37" s="1">
        <v>100</v>
      </c>
      <c r="K37" s="1">
        <v>100</v>
      </c>
      <c r="L37" s="4">
        <v>100</v>
      </c>
      <c r="M37" s="4">
        <v>100</v>
      </c>
      <c r="N37" s="4">
        <v>0</v>
      </c>
      <c r="O37" s="4">
        <v>0</v>
      </c>
      <c r="P37" s="4">
        <v>0</v>
      </c>
      <c r="Q37" s="10">
        <f t="shared" si="0"/>
        <v>100</v>
      </c>
      <c r="W37" s="1">
        <v>100</v>
      </c>
      <c r="X37" s="1">
        <v>100</v>
      </c>
      <c r="Y37" s="4">
        <v>80</v>
      </c>
      <c r="Z37" s="4">
        <v>100</v>
      </c>
    </row>
    <row r="38" spans="2:26" x14ac:dyDescent="0.25">
      <c r="B38" s="6">
        <f t="shared" si="1"/>
        <v>30</v>
      </c>
      <c r="C38" s="6" t="s">
        <v>57</v>
      </c>
      <c r="D38" s="32" t="s">
        <v>92</v>
      </c>
      <c r="E38" s="32"/>
      <c r="F38" s="32"/>
      <c r="G38" s="32"/>
      <c r="H38" s="32"/>
      <c r="I38" s="32"/>
      <c r="J38" s="1">
        <v>100</v>
      </c>
      <c r="K38" s="1">
        <v>100</v>
      </c>
      <c r="L38" s="4">
        <v>80</v>
      </c>
      <c r="M38" s="4">
        <v>100</v>
      </c>
      <c r="N38" s="4">
        <v>0</v>
      </c>
      <c r="O38" s="4">
        <v>0</v>
      </c>
      <c r="P38" s="4">
        <v>0</v>
      </c>
      <c r="Q38" s="10">
        <f t="shared" si="0"/>
        <v>95</v>
      </c>
      <c r="W38" s="1">
        <v>100</v>
      </c>
      <c r="X38" s="1">
        <v>100</v>
      </c>
      <c r="Y38" s="4">
        <v>100</v>
      </c>
      <c r="Z38" s="4">
        <v>100</v>
      </c>
    </row>
    <row r="39" spans="2:26" x14ac:dyDescent="0.25">
      <c r="B39" s="6">
        <f t="shared" si="1"/>
        <v>31</v>
      </c>
      <c r="C39" s="6" t="s">
        <v>58</v>
      </c>
      <c r="D39" s="32" t="s">
        <v>93</v>
      </c>
      <c r="E39" s="32"/>
      <c r="F39" s="32"/>
      <c r="G39" s="32"/>
      <c r="H39" s="32"/>
      <c r="I39" s="32"/>
      <c r="J39" s="1">
        <v>100</v>
      </c>
      <c r="K39" s="1">
        <v>100</v>
      </c>
      <c r="L39" s="4">
        <v>100</v>
      </c>
      <c r="M39" s="4">
        <v>100</v>
      </c>
      <c r="N39" s="4">
        <v>0</v>
      </c>
      <c r="O39" s="4">
        <v>0</v>
      </c>
      <c r="P39" s="4">
        <v>0</v>
      </c>
      <c r="Q39" s="10">
        <f t="shared" si="0"/>
        <v>100</v>
      </c>
      <c r="W39" s="1">
        <v>100</v>
      </c>
      <c r="X39" s="1">
        <v>100</v>
      </c>
      <c r="Y39" s="4">
        <v>100</v>
      </c>
      <c r="Z39" s="4">
        <v>100</v>
      </c>
    </row>
    <row r="40" spans="2:26" x14ac:dyDescent="0.25">
      <c r="B40" s="6">
        <f t="shared" si="1"/>
        <v>32</v>
      </c>
      <c r="C40" s="6" t="s">
        <v>59</v>
      </c>
      <c r="D40" s="32" t="s">
        <v>94</v>
      </c>
      <c r="E40" s="32"/>
      <c r="F40" s="32"/>
      <c r="G40" s="32"/>
      <c r="H40" s="32"/>
      <c r="I40" s="32"/>
      <c r="J40" s="1">
        <v>100</v>
      </c>
      <c r="K40" s="1">
        <v>100</v>
      </c>
      <c r="L40" s="4">
        <v>100</v>
      </c>
      <c r="M40" s="4">
        <v>100</v>
      </c>
      <c r="N40" s="4">
        <v>0</v>
      </c>
      <c r="O40" s="4">
        <v>0</v>
      </c>
      <c r="P40" s="4">
        <v>0</v>
      </c>
      <c r="Q40" s="10">
        <f t="shared" si="0"/>
        <v>100</v>
      </c>
      <c r="W40" s="1">
        <v>80</v>
      </c>
      <c r="X40" s="1">
        <v>100</v>
      </c>
      <c r="Y40" s="4">
        <v>70</v>
      </c>
      <c r="Z40" s="4">
        <v>100</v>
      </c>
    </row>
    <row r="41" spans="2:26" x14ac:dyDescent="0.25">
      <c r="B41" s="6">
        <f t="shared" si="1"/>
        <v>33</v>
      </c>
      <c r="C41" s="6" t="s">
        <v>60</v>
      </c>
      <c r="D41" s="32" t="s">
        <v>95</v>
      </c>
      <c r="E41" s="32"/>
      <c r="F41" s="32"/>
      <c r="G41" s="32"/>
      <c r="H41" s="32"/>
      <c r="I41" s="32"/>
      <c r="J41" s="1">
        <v>80</v>
      </c>
      <c r="K41" s="1">
        <v>100</v>
      </c>
      <c r="L41" s="4">
        <v>70</v>
      </c>
      <c r="M41" s="4">
        <v>100</v>
      </c>
      <c r="N41" s="4">
        <v>0</v>
      </c>
      <c r="O41" s="4">
        <v>0</v>
      </c>
      <c r="P41" s="4">
        <v>0</v>
      </c>
      <c r="Q41" s="10">
        <f t="shared" si="0"/>
        <v>87.5</v>
      </c>
      <c r="W41" s="1">
        <v>90</v>
      </c>
      <c r="X41" s="1">
        <v>100</v>
      </c>
      <c r="Y41" s="4">
        <v>70</v>
      </c>
      <c r="Z41" s="4">
        <v>100</v>
      </c>
    </row>
    <row r="42" spans="2:26" x14ac:dyDescent="0.25">
      <c r="B42" s="6">
        <f t="shared" si="1"/>
        <v>34</v>
      </c>
      <c r="C42" s="6" t="s">
        <v>61</v>
      </c>
      <c r="D42" s="32" t="s">
        <v>96</v>
      </c>
      <c r="E42" s="32"/>
      <c r="F42" s="32"/>
      <c r="G42" s="32"/>
      <c r="H42" s="32"/>
      <c r="I42" s="32"/>
      <c r="J42" s="1">
        <v>90</v>
      </c>
      <c r="K42" s="1">
        <v>100</v>
      </c>
      <c r="L42" s="4">
        <v>70</v>
      </c>
      <c r="M42" s="4">
        <v>100</v>
      </c>
      <c r="N42" s="4">
        <v>0</v>
      </c>
      <c r="O42" s="4">
        <v>0</v>
      </c>
      <c r="P42" s="4">
        <v>0</v>
      </c>
      <c r="Q42" s="10">
        <f t="shared" si="0"/>
        <v>90</v>
      </c>
      <c r="W42" s="1">
        <v>90</v>
      </c>
      <c r="X42" s="4">
        <v>100</v>
      </c>
      <c r="Y42" s="4">
        <v>80</v>
      </c>
      <c r="Z42" s="4">
        <v>100</v>
      </c>
    </row>
    <row r="43" spans="2:26" x14ac:dyDescent="0.25">
      <c r="B43" s="6">
        <f t="shared" si="1"/>
        <v>35</v>
      </c>
      <c r="C43" s="6" t="s">
        <v>62</v>
      </c>
      <c r="D43" s="32" t="s">
        <v>97</v>
      </c>
      <c r="E43" s="32"/>
      <c r="F43" s="32"/>
      <c r="G43" s="32"/>
      <c r="H43" s="32"/>
      <c r="I43" s="32"/>
      <c r="J43" s="1">
        <v>90</v>
      </c>
      <c r="K43" s="4">
        <v>100</v>
      </c>
      <c r="L43" s="4">
        <v>80</v>
      </c>
      <c r="M43" s="4">
        <v>100</v>
      </c>
      <c r="N43" s="4">
        <v>0</v>
      </c>
      <c r="O43" s="4">
        <v>0</v>
      </c>
      <c r="P43" s="4">
        <v>0</v>
      </c>
      <c r="Q43" s="10">
        <f t="shared" si="0"/>
        <v>92.5</v>
      </c>
      <c r="W43" s="1">
        <v>80</v>
      </c>
      <c r="X43" s="4">
        <v>90</v>
      </c>
      <c r="Y43" s="4">
        <v>100</v>
      </c>
      <c r="Z43" s="4">
        <v>100</v>
      </c>
    </row>
    <row r="44" spans="2:26" x14ac:dyDescent="0.25">
      <c r="B44" s="6">
        <f t="shared" si="1"/>
        <v>36</v>
      </c>
      <c r="C44" s="6" t="s">
        <v>63</v>
      </c>
      <c r="D44" s="32" t="s">
        <v>197</v>
      </c>
      <c r="E44" s="32"/>
      <c r="F44" s="32"/>
      <c r="G44" s="32"/>
      <c r="H44" s="32"/>
      <c r="I44" s="32"/>
      <c r="J44" s="1">
        <v>80</v>
      </c>
      <c r="K44" s="4">
        <v>90</v>
      </c>
      <c r="L44" s="4">
        <v>100</v>
      </c>
      <c r="M44" s="4">
        <v>100</v>
      </c>
      <c r="N44" s="4">
        <v>0</v>
      </c>
      <c r="O44" s="4">
        <v>0</v>
      </c>
      <c r="P44" s="4">
        <v>0</v>
      </c>
      <c r="Q44" s="10">
        <f t="shared" si="0"/>
        <v>92.5</v>
      </c>
      <c r="W44" s="1">
        <v>100</v>
      </c>
      <c r="X44" s="4">
        <v>100</v>
      </c>
      <c r="Y44" s="4">
        <v>100</v>
      </c>
      <c r="Z44" s="4">
        <v>100</v>
      </c>
    </row>
    <row r="45" spans="2:26" x14ac:dyDescent="0.25">
      <c r="B45" s="6">
        <f t="shared" si="1"/>
        <v>37</v>
      </c>
      <c r="C45" s="6" t="s">
        <v>64</v>
      </c>
      <c r="D45" s="32" t="s">
        <v>98</v>
      </c>
      <c r="E45" s="32"/>
      <c r="F45" s="32"/>
      <c r="G45" s="32"/>
      <c r="H45" s="32"/>
      <c r="I45" s="32"/>
      <c r="J45" s="1">
        <v>100</v>
      </c>
      <c r="K45" s="4">
        <v>100</v>
      </c>
      <c r="L45" s="4">
        <v>100</v>
      </c>
      <c r="M45" s="4">
        <v>100</v>
      </c>
      <c r="N45" s="4">
        <v>0</v>
      </c>
      <c r="O45" s="4">
        <v>0</v>
      </c>
      <c r="P45" s="4">
        <v>0</v>
      </c>
      <c r="Q45" s="10">
        <f t="shared" si="0"/>
        <v>100</v>
      </c>
    </row>
    <row r="46" spans="2:26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>
        <f>SUM(J9:J45)</f>
        <v>3540</v>
      </c>
      <c r="K46" s="4">
        <f>SUM(K9:K45)</f>
        <v>3660</v>
      </c>
      <c r="L46" s="4">
        <f>SUM(L9:L45)</f>
        <v>3580</v>
      </c>
      <c r="M46" s="4">
        <f>SUM(M9:M45)</f>
        <v>3700</v>
      </c>
      <c r="N46" s="4"/>
      <c r="O46" s="4"/>
      <c r="P46" s="4"/>
      <c r="Q46" s="19">
        <f>SUM(Q9:Q45)</f>
        <v>3620</v>
      </c>
    </row>
    <row r="47" spans="2:26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/>
    </row>
    <row r="48" spans="2:26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3"/>
      <c r="D52" s="35"/>
      <c r="E52" s="36"/>
      <c r="F52" s="36"/>
      <c r="G52" s="36"/>
      <c r="H52" s="36"/>
      <c r="I52" s="37"/>
      <c r="J52" s="3"/>
      <c r="K52" s="3"/>
      <c r="L52" s="3"/>
      <c r="M52" s="3"/>
      <c r="N52" s="3"/>
      <c r="O52" s="3"/>
      <c r="P52" s="3"/>
      <c r="Q52" s="10"/>
    </row>
    <row r="53" spans="2:17" x14ac:dyDescent="0.25">
      <c r="B53" s="6">
        <f t="shared" si="1"/>
        <v>45</v>
      </c>
      <c r="C53" s="21"/>
      <c r="D53" s="21"/>
      <c r="E53" s="1"/>
      <c r="H53" s="24" t="s">
        <v>19</v>
      </c>
      <c r="I53" s="24"/>
      <c r="J53" s="11">
        <v>37</v>
      </c>
      <c r="K53" s="11">
        <v>37</v>
      </c>
      <c r="L53" s="11">
        <v>37</v>
      </c>
      <c r="M53" s="11">
        <v>37</v>
      </c>
      <c r="N53" s="11">
        <f t="shared" ref="N53:P53" si="2">COUNTIF(N9:N52,"&gt;=70")</f>
        <v>0</v>
      </c>
      <c r="O53" s="11">
        <f t="shared" si="2"/>
        <v>0</v>
      </c>
      <c r="P53" s="11">
        <f t="shared" si="2"/>
        <v>0</v>
      </c>
      <c r="Q53" s="15">
        <v>37</v>
      </c>
    </row>
    <row r="54" spans="2:17" x14ac:dyDescent="0.25">
      <c r="C54" s="21"/>
      <c r="D54" s="21"/>
      <c r="E54" s="8"/>
      <c r="H54" s="25" t="s">
        <v>20</v>
      </c>
      <c r="I54" s="25"/>
      <c r="J54" s="12">
        <f>COUNTIF(J10:J52,"&lt;70")</f>
        <v>0</v>
      </c>
      <c r="K54" s="12">
        <f t="shared" ref="K54:P54" si="3">COUNTIF(K9:K52,"&lt;70")</f>
        <v>0</v>
      </c>
      <c r="L54" s="12">
        <f t="shared" si="3"/>
        <v>0</v>
      </c>
      <c r="M54" s="12">
        <f t="shared" si="3"/>
        <v>0</v>
      </c>
      <c r="N54" s="12">
        <f t="shared" si="3"/>
        <v>37</v>
      </c>
      <c r="O54" s="12">
        <f t="shared" si="3"/>
        <v>37</v>
      </c>
      <c r="P54" s="12">
        <f t="shared" si="3"/>
        <v>37</v>
      </c>
      <c r="Q54" s="12">
        <v>0</v>
      </c>
    </row>
    <row r="55" spans="2:17" x14ac:dyDescent="0.25">
      <c r="C55" s="21"/>
      <c r="D55" s="21"/>
      <c r="E55" s="21"/>
      <c r="H55" s="25" t="s">
        <v>21</v>
      </c>
      <c r="I55" s="25"/>
      <c r="J55" s="12">
        <v>37</v>
      </c>
      <c r="K55" s="12">
        <v>37</v>
      </c>
      <c r="L55" s="12">
        <v>37</v>
      </c>
      <c r="M55" s="12">
        <v>37</v>
      </c>
      <c r="N55" s="12">
        <f t="shared" ref="N55:Q55" si="4">COUNT(N9:N52)</f>
        <v>37</v>
      </c>
      <c r="O55" s="12">
        <f t="shared" si="4"/>
        <v>37</v>
      </c>
      <c r="P55" s="12">
        <f t="shared" si="4"/>
        <v>37</v>
      </c>
      <c r="Q55" s="12">
        <f t="shared" si="4"/>
        <v>38</v>
      </c>
    </row>
    <row r="56" spans="2:17" x14ac:dyDescent="0.25">
      <c r="C56" s="21"/>
      <c r="D56" s="21"/>
      <c r="E56" s="1"/>
      <c r="H56" s="26" t="s">
        <v>16</v>
      </c>
      <c r="I56" s="26"/>
      <c r="J56" s="13">
        <f>J53/J55</f>
        <v>1</v>
      </c>
      <c r="K56" s="14">
        <f t="shared" ref="K56:Q56" si="5">K53/K55</f>
        <v>1</v>
      </c>
      <c r="L56" s="14">
        <f t="shared" si="5"/>
        <v>1</v>
      </c>
      <c r="M56" s="14">
        <f t="shared" si="5"/>
        <v>1</v>
      </c>
      <c r="N56" s="14">
        <f t="shared" si="5"/>
        <v>0</v>
      </c>
      <c r="O56" s="14">
        <f t="shared" si="5"/>
        <v>0</v>
      </c>
      <c r="P56" s="14">
        <f t="shared" si="5"/>
        <v>0</v>
      </c>
      <c r="Q56" s="14">
        <f t="shared" si="5"/>
        <v>0.97368421052631582</v>
      </c>
    </row>
    <row r="57" spans="2:17" x14ac:dyDescent="0.25">
      <c r="C57" s="21"/>
      <c r="D57" s="21"/>
      <c r="E57" s="1"/>
      <c r="H57" s="26" t="s">
        <v>17</v>
      </c>
      <c r="I57" s="26"/>
      <c r="J57" s="13">
        <f>J54/J55</f>
        <v>0</v>
      </c>
      <c r="K57" s="13">
        <f t="shared" ref="K57:Q57" si="6">K54/K55</f>
        <v>0</v>
      </c>
      <c r="L57" s="14">
        <f t="shared" si="6"/>
        <v>0</v>
      </c>
      <c r="M57" s="14">
        <f t="shared" si="6"/>
        <v>0</v>
      </c>
      <c r="N57" s="14">
        <f t="shared" si="6"/>
        <v>1</v>
      </c>
      <c r="O57" s="14">
        <f t="shared" si="6"/>
        <v>1</v>
      </c>
      <c r="P57" s="14">
        <f t="shared" si="6"/>
        <v>1</v>
      </c>
      <c r="Q57" s="14">
        <f t="shared" si="6"/>
        <v>0</v>
      </c>
    </row>
    <row r="58" spans="2:17" x14ac:dyDescent="0.25">
      <c r="C58" s="21"/>
      <c r="D58" s="21"/>
      <c r="E58" s="8"/>
    </row>
    <row r="59" spans="2:17" x14ac:dyDescent="0.25">
      <c r="C59" s="1"/>
      <c r="D59" s="1"/>
      <c r="E59" s="8"/>
    </row>
    <row r="60" spans="2:17" x14ac:dyDescent="0.25">
      <c r="J60" s="27"/>
      <c r="K60" s="27"/>
      <c r="L60" s="27"/>
      <c r="M60" s="27"/>
      <c r="N60" s="27"/>
      <c r="O60" s="27"/>
      <c r="P60" s="27"/>
    </row>
    <row r="61" spans="2:17" x14ac:dyDescent="0.25">
      <c r="J61" s="20" t="s">
        <v>18</v>
      </c>
      <c r="K61" s="20"/>
      <c r="L61" s="20"/>
      <c r="M61" s="20"/>
      <c r="N61" s="20"/>
      <c r="O61" s="20"/>
      <c r="P61" s="20"/>
    </row>
    <row r="69" spans="10:10" x14ac:dyDescent="0.25">
      <c r="J69" t="s">
        <v>198</v>
      </c>
    </row>
  </sheetData>
  <mergeCells count="66">
    <mergeCell ref="C53:D53"/>
    <mergeCell ref="D48:I48"/>
    <mergeCell ref="D49:I49"/>
    <mergeCell ref="D50:I50"/>
    <mergeCell ref="D51:I51"/>
    <mergeCell ref="D52:I52"/>
    <mergeCell ref="D47:I47"/>
    <mergeCell ref="D32:I32"/>
    <mergeCell ref="D33:I33"/>
    <mergeCell ref="D34:I34"/>
    <mergeCell ref="D35:I35"/>
    <mergeCell ref="D36:I36"/>
    <mergeCell ref="D37:I37"/>
    <mergeCell ref="D43:I43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8:I38"/>
    <mergeCell ref="D39:I39"/>
    <mergeCell ref="D40:I40"/>
    <mergeCell ref="D41:I41"/>
    <mergeCell ref="D42:I4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Z62"/>
  <sheetViews>
    <sheetView zoomScale="78" zoomScaleNormal="78" workbookViewId="0">
      <selection activeCell="Q9" sqref="Q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6" ht="15.75" x14ac:dyDescent="0.5">
      <c r="B2" s="33" t="s">
        <v>25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26" ht="14.25" x14ac:dyDescent="0.4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26" ht="14.25" x14ac:dyDescent="0.45">
      <c r="C4" t="s">
        <v>0</v>
      </c>
      <c r="D4" s="28" t="s">
        <v>26</v>
      </c>
      <c r="E4" s="28"/>
      <c r="F4" s="28"/>
      <c r="G4" s="28"/>
      <c r="I4" t="s">
        <v>1</v>
      </c>
      <c r="J4" s="30" t="s">
        <v>99</v>
      </c>
      <c r="K4" s="30"/>
      <c r="M4" t="s">
        <v>2</v>
      </c>
      <c r="N4" s="29">
        <v>45009</v>
      </c>
      <c r="O4" s="29"/>
    </row>
    <row r="5" spans="2:26" ht="6.75" customHeight="1" x14ac:dyDescent="0.45">
      <c r="D5" s="5"/>
      <c r="E5" s="5"/>
      <c r="F5" s="5"/>
      <c r="G5" s="5"/>
    </row>
    <row r="6" spans="2:26" ht="14.25" x14ac:dyDescent="0.45">
      <c r="C6" t="s">
        <v>3</v>
      </c>
      <c r="D6" s="30" t="s">
        <v>24</v>
      </c>
      <c r="E6" s="30"/>
      <c r="F6" s="30"/>
      <c r="G6" s="30"/>
      <c r="I6" s="21" t="s">
        <v>22</v>
      </c>
      <c r="J6" s="21"/>
      <c r="K6" s="22" t="s">
        <v>196</v>
      </c>
      <c r="L6" s="22"/>
      <c r="M6" s="22"/>
      <c r="N6" s="22"/>
      <c r="O6" s="22"/>
      <c r="P6" s="22"/>
    </row>
    <row r="7" spans="2:26" ht="11.25" customHeight="1" x14ac:dyDescent="0.45"/>
    <row r="8" spans="2:26" ht="14.65" thickBot="1" x14ac:dyDescent="0.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W8" s="4">
        <v>90</v>
      </c>
      <c r="X8" s="4">
        <v>100</v>
      </c>
      <c r="Y8" s="4">
        <v>100</v>
      </c>
      <c r="Z8" s="4">
        <v>100</v>
      </c>
    </row>
    <row r="9" spans="2:26" ht="15.75" thickBot="1" x14ac:dyDescent="0.3">
      <c r="B9" s="6">
        <v>1</v>
      </c>
      <c r="C9" s="17" t="s">
        <v>100</v>
      </c>
      <c r="D9" s="38" t="s">
        <v>117</v>
      </c>
      <c r="E9" s="38"/>
      <c r="F9" s="38"/>
      <c r="G9" s="38"/>
      <c r="H9" s="38"/>
      <c r="I9" s="38"/>
      <c r="J9" s="4">
        <v>90</v>
      </c>
      <c r="K9" s="4">
        <v>100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0">
        <f t="shared" ref="Q9:Q25" si="0">SUM(J9+K9+L9+M9)/4</f>
        <v>97.5</v>
      </c>
      <c r="W9" s="4">
        <v>100</v>
      </c>
      <c r="X9" s="4">
        <v>100</v>
      </c>
      <c r="Y9" s="4">
        <v>100</v>
      </c>
      <c r="Z9" s="4">
        <v>100</v>
      </c>
    </row>
    <row r="10" spans="2:26" ht="15.75" thickBot="1" x14ac:dyDescent="0.3">
      <c r="B10" s="6">
        <f>B9+1</f>
        <v>2</v>
      </c>
      <c r="C10" s="18" t="s">
        <v>101</v>
      </c>
      <c r="D10" s="38" t="s">
        <v>118</v>
      </c>
      <c r="E10" s="38"/>
      <c r="F10" s="38"/>
      <c r="G10" s="38"/>
      <c r="H10" s="38"/>
      <c r="I10" s="38"/>
      <c r="J10" s="4">
        <v>100</v>
      </c>
      <c r="K10" s="4">
        <v>100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0">
        <f t="shared" si="0"/>
        <v>100</v>
      </c>
      <c r="W10" s="4">
        <v>90</v>
      </c>
      <c r="X10" s="4">
        <v>100</v>
      </c>
      <c r="Y10" s="4">
        <v>100</v>
      </c>
      <c r="Z10" s="4">
        <v>100</v>
      </c>
    </row>
    <row r="11" spans="2:26" ht="15.75" thickBot="1" x14ac:dyDescent="0.3">
      <c r="B11" s="6">
        <f t="shared" ref="B11:B53" si="1">B10+1</f>
        <v>3</v>
      </c>
      <c r="C11" s="18" t="s">
        <v>102</v>
      </c>
      <c r="D11" s="38" t="s">
        <v>119</v>
      </c>
      <c r="E11" s="38"/>
      <c r="F11" s="38"/>
      <c r="G11" s="38"/>
      <c r="H11" s="38"/>
      <c r="I11" s="38"/>
      <c r="J11" s="4">
        <v>90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97.5</v>
      </c>
      <c r="W11" s="4">
        <v>90</v>
      </c>
      <c r="X11" s="4">
        <v>100</v>
      </c>
      <c r="Y11" s="4">
        <v>100</v>
      </c>
      <c r="Z11" s="4">
        <v>100</v>
      </c>
    </row>
    <row r="12" spans="2:26" ht="15.75" thickBot="1" x14ac:dyDescent="0.3">
      <c r="B12" s="6">
        <f t="shared" si="1"/>
        <v>4</v>
      </c>
      <c r="C12" s="18" t="s">
        <v>103</v>
      </c>
      <c r="D12" s="38" t="s">
        <v>120</v>
      </c>
      <c r="E12" s="38"/>
      <c r="F12" s="38"/>
      <c r="G12" s="38"/>
      <c r="H12" s="38"/>
      <c r="I12" s="38"/>
      <c r="J12" s="4">
        <v>90</v>
      </c>
      <c r="K12" s="4">
        <v>100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97.5</v>
      </c>
      <c r="W12" s="4">
        <v>90</v>
      </c>
      <c r="X12" s="4">
        <v>100</v>
      </c>
      <c r="Y12" s="4">
        <v>100</v>
      </c>
      <c r="Z12" s="4">
        <v>100</v>
      </c>
    </row>
    <row r="13" spans="2:26" ht="15.75" thickBot="1" x14ac:dyDescent="0.3">
      <c r="B13" s="6">
        <f t="shared" si="1"/>
        <v>5</v>
      </c>
      <c r="C13" s="18" t="s">
        <v>104</v>
      </c>
      <c r="D13" s="38" t="s">
        <v>121</v>
      </c>
      <c r="E13" s="38"/>
      <c r="F13" s="38"/>
      <c r="G13" s="38"/>
      <c r="H13" s="38"/>
      <c r="I13" s="38"/>
      <c r="J13" s="4">
        <v>90</v>
      </c>
      <c r="K13" s="4">
        <v>100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97.5</v>
      </c>
      <c r="W13" s="4">
        <v>0</v>
      </c>
      <c r="X13" s="4">
        <v>0</v>
      </c>
      <c r="Y13" s="4">
        <v>0</v>
      </c>
      <c r="Z13" s="4">
        <v>0</v>
      </c>
    </row>
    <row r="14" spans="2:26" ht="15.75" thickBot="1" x14ac:dyDescent="0.3">
      <c r="B14" s="6">
        <f t="shared" si="1"/>
        <v>6</v>
      </c>
      <c r="C14" s="18" t="s">
        <v>105</v>
      </c>
      <c r="D14" s="38" t="s">
        <v>122</v>
      </c>
      <c r="E14" s="38"/>
      <c r="F14" s="38"/>
      <c r="G14" s="38"/>
      <c r="H14" s="38"/>
      <c r="I14" s="38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  <c r="W14" s="4">
        <v>70</v>
      </c>
      <c r="X14" s="4">
        <v>100</v>
      </c>
      <c r="Y14" s="4">
        <v>80</v>
      </c>
      <c r="Z14" s="4">
        <v>100</v>
      </c>
    </row>
    <row r="15" spans="2:26" ht="15.75" thickBot="1" x14ac:dyDescent="0.3">
      <c r="B15" s="6">
        <f t="shared" si="1"/>
        <v>7</v>
      </c>
      <c r="C15" s="18" t="s">
        <v>106</v>
      </c>
      <c r="D15" s="38" t="s">
        <v>123</v>
      </c>
      <c r="E15" s="38"/>
      <c r="F15" s="38"/>
      <c r="G15" s="38"/>
      <c r="H15" s="38"/>
      <c r="I15" s="38"/>
      <c r="J15" s="4">
        <v>70</v>
      </c>
      <c r="K15" s="4">
        <v>100</v>
      </c>
      <c r="L15" s="4">
        <v>80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87.5</v>
      </c>
      <c r="W15" s="4">
        <v>90</v>
      </c>
      <c r="X15" s="4">
        <v>90</v>
      </c>
      <c r="Y15" s="4">
        <v>100</v>
      </c>
      <c r="Z15" s="4">
        <v>100</v>
      </c>
    </row>
    <row r="16" spans="2:26" ht="15.75" thickBot="1" x14ac:dyDescent="0.3">
      <c r="B16" s="6">
        <f t="shared" si="1"/>
        <v>8</v>
      </c>
      <c r="C16" s="18" t="s">
        <v>107</v>
      </c>
      <c r="D16" s="38" t="s">
        <v>124</v>
      </c>
      <c r="E16" s="38"/>
      <c r="F16" s="38"/>
      <c r="G16" s="38"/>
      <c r="H16" s="38"/>
      <c r="I16" s="38"/>
      <c r="J16" s="4">
        <v>90</v>
      </c>
      <c r="K16" s="4">
        <v>90</v>
      </c>
      <c r="L16" s="4">
        <v>100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95</v>
      </c>
      <c r="W16" s="4">
        <v>90</v>
      </c>
      <c r="X16" s="4">
        <v>100</v>
      </c>
      <c r="Y16" s="4">
        <v>100</v>
      </c>
      <c r="Z16" s="4">
        <v>100</v>
      </c>
    </row>
    <row r="17" spans="2:26" ht="15.75" thickBot="1" x14ac:dyDescent="0.3">
      <c r="B17" s="6">
        <f t="shared" si="1"/>
        <v>9</v>
      </c>
      <c r="C17" s="18" t="s">
        <v>108</v>
      </c>
      <c r="D17" s="38" t="s">
        <v>125</v>
      </c>
      <c r="E17" s="38"/>
      <c r="F17" s="38"/>
      <c r="G17" s="38"/>
      <c r="H17" s="38"/>
      <c r="I17" s="38"/>
      <c r="J17" s="4">
        <v>90</v>
      </c>
      <c r="K17" s="4">
        <v>100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0">
        <f t="shared" si="0"/>
        <v>97.5</v>
      </c>
      <c r="W17" s="4">
        <v>90</v>
      </c>
      <c r="X17" s="4">
        <v>100</v>
      </c>
      <c r="Y17" s="4">
        <v>100</v>
      </c>
      <c r="Z17" s="4">
        <v>100</v>
      </c>
    </row>
    <row r="18" spans="2:26" ht="15.75" thickBot="1" x14ac:dyDescent="0.3">
      <c r="B18" s="6">
        <f t="shared" si="1"/>
        <v>10</v>
      </c>
      <c r="C18" s="18" t="s">
        <v>109</v>
      </c>
      <c r="D18" s="38" t="s">
        <v>126</v>
      </c>
      <c r="E18" s="38"/>
      <c r="F18" s="38"/>
      <c r="G18" s="38"/>
      <c r="H18" s="38"/>
      <c r="I18" s="38"/>
      <c r="J18" s="4">
        <v>90</v>
      </c>
      <c r="K18" s="4">
        <v>100</v>
      </c>
      <c r="L18" s="4">
        <v>100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97.5</v>
      </c>
      <c r="W18" s="4">
        <v>90</v>
      </c>
      <c r="X18" s="4">
        <v>100</v>
      </c>
      <c r="Y18" s="4">
        <v>80</v>
      </c>
      <c r="Z18" s="4">
        <v>100</v>
      </c>
    </row>
    <row r="19" spans="2:26" ht="15.75" thickBot="1" x14ac:dyDescent="0.3">
      <c r="B19" s="6">
        <f t="shared" si="1"/>
        <v>11</v>
      </c>
      <c r="C19" s="18" t="s">
        <v>110</v>
      </c>
      <c r="D19" s="38" t="s">
        <v>127</v>
      </c>
      <c r="E19" s="38"/>
      <c r="F19" s="38"/>
      <c r="G19" s="38"/>
      <c r="H19" s="38"/>
      <c r="I19" s="38"/>
      <c r="J19" s="4">
        <v>90</v>
      </c>
      <c r="K19" s="4">
        <v>100</v>
      </c>
      <c r="L19" s="4">
        <v>80</v>
      </c>
      <c r="M19" s="4">
        <v>100</v>
      </c>
      <c r="N19" s="4">
        <v>0</v>
      </c>
      <c r="O19" s="4">
        <v>0</v>
      </c>
      <c r="P19" s="4">
        <v>0</v>
      </c>
      <c r="Q19" s="10">
        <f t="shared" si="0"/>
        <v>92.5</v>
      </c>
      <c r="W19" s="4">
        <v>90</v>
      </c>
      <c r="X19" s="4">
        <v>100</v>
      </c>
      <c r="Y19" s="4">
        <v>100</v>
      </c>
      <c r="Z19" s="4">
        <v>100</v>
      </c>
    </row>
    <row r="20" spans="2:26" ht="15.75" thickBot="1" x14ac:dyDescent="0.3">
      <c r="B20" s="6">
        <f t="shared" si="1"/>
        <v>12</v>
      </c>
      <c r="C20" s="18" t="s">
        <v>111</v>
      </c>
      <c r="D20" s="38" t="s">
        <v>128</v>
      </c>
      <c r="E20" s="38"/>
      <c r="F20" s="38"/>
      <c r="G20" s="38"/>
      <c r="H20" s="38"/>
      <c r="I20" s="38"/>
      <c r="J20" s="4">
        <v>90</v>
      </c>
      <c r="K20" s="4">
        <v>100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97.5</v>
      </c>
      <c r="W20" s="4">
        <v>90</v>
      </c>
      <c r="X20" s="4">
        <v>100</v>
      </c>
      <c r="Y20" s="4">
        <v>100</v>
      </c>
      <c r="Z20" s="4">
        <v>100</v>
      </c>
    </row>
    <row r="21" spans="2:26" ht="15.75" thickBot="1" x14ac:dyDescent="0.3">
      <c r="B21" s="6">
        <f t="shared" si="1"/>
        <v>13</v>
      </c>
      <c r="C21" s="18" t="s">
        <v>112</v>
      </c>
      <c r="D21" s="38" t="s">
        <v>129</v>
      </c>
      <c r="E21" s="38"/>
      <c r="F21" s="38"/>
      <c r="G21" s="38"/>
      <c r="H21" s="38"/>
      <c r="I21" s="38"/>
      <c r="J21" s="4">
        <v>90</v>
      </c>
      <c r="K21" s="4">
        <v>100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97.5</v>
      </c>
      <c r="W21" s="4">
        <v>100</v>
      </c>
      <c r="X21" s="4">
        <v>100</v>
      </c>
      <c r="Y21" s="4">
        <v>100</v>
      </c>
      <c r="Z21" s="4">
        <v>100</v>
      </c>
    </row>
    <row r="22" spans="2:26" ht="15.75" thickBot="1" x14ac:dyDescent="0.3">
      <c r="B22" s="6">
        <f t="shared" si="1"/>
        <v>14</v>
      </c>
      <c r="C22" s="18" t="s">
        <v>113</v>
      </c>
      <c r="D22" s="38" t="s">
        <v>130</v>
      </c>
      <c r="E22" s="38"/>
      <c r="F22" s="38"/>
      <c r="G22" s="38"/>
      <c r="H22" s="38"/>
      <c r="I22" s="38"/>
      <c r="J22" s="4">
        <v>100</v>
      </c>
      <c r="K22" s="4">
        <v>100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0">
        <f t="shared" si="0"/>
        <v>100</v>
      </c>
      <c r="W22" s="4">
        <v>90</v>
      </c>
      <c r="X22" s="4">
        <v>100</v>
      </c>
      <c r="Y22" s="4">
        <v>100</v>
      </c>
      <c r="Z22" s="4">
        <v>100</v>
      </c>
    </row>
    <row r="23" spans="2:26" ht="15.75" thickBot="1" x14ac:dyDescent="0.3">
      <c r="B23" s="6">
        <f t="shared" si="1"/>
        <v>15</v>
      </c>
      <c r="C23" s="18" t="s">
        <v>114</v>
      </c>
      <c r="D23" s="38" t="s">
        <v>131</v>
      </c>
      <c r="E23" s="38"/>
      <c r="F23" s="38"/>
      <c r="G23" s="38"/>
      <c r="H23" s="38"/>
      <c r="I23" s="38"/>
      <c r="J23" s="4">
        <v>90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97.5</v>
      </c>
      <c r="W23" s="4">
        <v>80</v>
      </c>
      <c r="X23" s="4">
        <v>80</v>
      </c>
      <c r="Y23" s="4">
        <v>80</v>
      </c>
      <c r="Z23" s="4">
        <v>70</v>
      </c>
    </row>
    <row r="24" spans="2:26" ht="15.75" thickBot="1" x14ac:dyDescent="0.3">
      <c r="B24" s="6">
        <f t="shared" si="1"/>
        <v>16</v>
      </c>
      <c r="C24" s="18" t="s">
        <v>115</v>
      </c>
      <c r="D24" s="38" t="s">
        <v>132</v>
      </c>
      <c r="E24" s="38"/>
      <c r="F24" s="38"/>
      <c r="G24" s="38"/>
      <c r="H24" s="38"/>
      <c r="I24" s="38"/>
      <c r="J24" s="4">
        <v>80</v>
      </c>
      <c r="K24" s="4">
        <v>80</v>
      </c>
      <c r="L24" s="4">
        <v>80</v>
      </c>
      <c r="M24" s="4">
        <v>70</v>
      </c>
      <c r="N24" s="4">
        <v>0</v>
      </c>
      <c r="O24" s="4">
        <v>0</v>
      </c>
      <c r="P24" s="4">
        <v>0</v>
      </c>
      <c r="Q24" s="10">
        <f t="shared" si="0"/>
        <v>77.5</v>
      </c>
      <c r="W24" s="4">
        <v>90</v>
      </c>
      <c r="X24" s="4">
        <v>100</v>
      </c>
      <c r="Y24" s="4">
        <v>100</v>
      </c>
      <c r="Z24" s="4">
        <v>100</v>
      </c>
    </row>
    <row r="25" spans="2:26" ht="15.75" thickBot="1" x14ac:dyDescent="0.3">
      <c r="B25" s="6">
        <f t="shared" si="1"/>
        <v>17</v>
      </c>
      <c r="C25" s="18" t="s">
        <v>116</v>
      </c>
      <c r="D25" s="38" t="s">
        <v>133</v>
      </c>
      <c r="E25" s="38"/>
      <c r="F25" s="38"/>
      <c r="G25" s="38"/>
      <c r="H25" s="38"/>
      <c r="I25" s="38"/>
      <c r="J25" s="4">
        <v>90</v>
      </c>
      <c r="K25" s="4">
        <v>100</v>
      </c>
      <c r="L25" s="4">
        <v>100</v>
      </c>
      <c r="M25" s="4">
        <v>100</v>
      </c>
      <c r="N25" s="4">
        <v>0</v>
      </c>
      <c r="O25" s="4">
        <v>0</v>
      </c>
      <c r="P25" s="4">
        <v>0</v>
      </c>
      <c r="Q25" s="10">
        <f t="shared" si="0"/>
        <v>97.5</v>
      </c>
    </row>
    <row r="26" spans="2:26" x14ac:dyDescent="0.25">
      <c r="B26" s="6">
        <f t="shared" si="1"/>
        <v>18</v>
      </c>
      <c r="C26" s="6"/>
      <c r="D26" s="34"/>
      <c r="E26" s="34"/>
      <c r="F26" s="34"/>
      <c r="G26" s="34"/>
      <c r="H26" s="34"/>
      <c r="I26" s="34"/>
      <c r="J26" s="4">
        <f>SUM(J9:J25)</f>
        <v>1430</v>
      </c>
      <c r="K26" s="4">
        <f>SUM(K9:K25)</f>
        <v>1570</v>
      </c>
      <c r="L26" s="4">
        <f>SUM(L9:L25)</f>
        <v>1540</v>
      </c>
      <c r="M26" s="4">
        <f>SUM(M9:M25)</f>
        <v>1570</v>
      </c>
      <c r="N26" s="4"/>
      <c r="O26" s="4"/>
      <c r="P26" s="4"/>
      <c r="Q26" s="19">
        <f>SUM(Q9:Q25)</f>
        <v>1527.5</v>
      </c>
    </row>
    <row r="27" spans="2:26" x14ac:dyDescent="0.25">
      <c r="B27" s="6">
        <f t="shared" si="1"/>
        <v>19</v>
      </c>
      <c r="C27" s="6"/>
      <c r="D27" s="34"/>
      <c r="E27" s="34"/>
      <c r="F27" s="34"/>
      <c r="G27" s="34"/>
      <c r="H27" s="34"/>
      <c r="I27" s="34"/>
      <c r="J27" s="4"/>
      <c r="K27" s="4"/>
      <c r="L27" s="4"/>
      <c r="M27" s="4"/>
      <c r="N27" s="4"/>
      <c r="O27" s="4"/>
      <c r="P27" s="4"/>
      <c r="Q27" s="10"/>
    </row>
    <row r="28" spans="2:26" x14ac:dyDescent="0.2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4"/>
      <c r="K28" s="4"/>
      <c r="L28" s="4"/>
      <c r="M28" s="4"/>
      <c r="N28" s="4"/>
      <c r="O28" s="4"/>
      <c r="P28" s="4"/>
      <c r="Q28" s="10"/>
    </row>
    <row r="29" spans="2:26" x14ac:dyDescent="0.2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4"/>
      <c r="Q29" s="10"/>
    </row>
    <row r="30" spans="2:26" x14ac:dyDescent="0.2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4"/>
      <c r="Q30" s="10"/>
    </row>
    <row r="31" spans="2:26" x14ac:dyDescent="0.2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4"/>
      <c r="Q31" s="10"/>
    </row>
    <row r="32" spans="2:26" x14ac:dyDescent="0.2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1"/>
      <c r="D54" s="21"/>
      <c r="E54" s="1"/>
      <c r="H54" s="24" t="s">
        <v>19</v>
      </c>
      <c r="I54" s="24"/>
      <c r="J54" s="11">
        <v>16</v>
      </c>
      <c r="K54" s="11">
        <v>16</v>
      </c>
      <c r="L54" s="11">
        <v>16</v>
      </c>
      <c r="M54" s="11">
        <f t="shared" ref="M54:P54" si="2">COUNTIF(M9:M53,"&gt;=70")</f>
        <v>17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17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1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1</v>
      </c>
      <c r="N55" s="12">
        <f t="shared" si="4"/>
        <v>17</v>
      </c>
      <c r="O55" s="12">
        <f t="shared" si="4"/>
        <v>17</v>
      </c>
      <c r="P55" s="12">
        <f t="shared" si="4"/>
        <v>17</v>
      </c>
      <c r="Q55" s="12">
        <f t="shared" si="4"/>
        <v>1</v>
      </c>
    </row>
    <row r="56" spans="2:17" x14ac:dyDescent="0.25">
      <c r="C56" s="21"/>
      <c r="D56" s="21"/>
      <c r="E56" s="21"/>
      <c r="H56" s="25" t="s">
        <v>21</v>
      </c>
      <c r="I56" s="25"/>
      <c r="J56" s="12">
        <v>17</v>
      </c>
      <c r="K56" s="12">
        <v>17</v>
      </c>
      <c r="L56" s="12">
        <v>17</v>
      </c>
      <c r="M56" s="12">
        <f t="shared" ref="M56:Q56" si="5">COUNT(M9:M53)</f>
        <v>18</v>
      </c>
      <c r="N56" s="12">
        <f t="shared" si="5"/>
        <v>17</v>
      </c>
      <c r="O56" s="12">
        <f t="shared" si="5"/>
        <v>17</v>
      </c>
      <c r="P56" s="12">
        <f t="shared" si="5"/>
        <v>17</v>
      </c>
      <c r="Q56" s="12">
        <f t="shared" si="5"/>
        <v>18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0.94117647058823528</v>
      </c>
      <c r="K57" s="14">
        <f t="shared" ref="K57:Q57" si="6">K54/K56</f>
        <v>0.94117647058823528</v>
      </c>
      <c r="L57" s="14">
        <f t="shared" si="6"/>
        <v>0.94117647058823528</v>
      </c>
      <c r="M57" s="14">
        <f t="shared" si="6"/>
        <v>0.94444444444444442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0.94444444444444442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5.8823529411764705E-2</v>
      </c>
      <c r="K58" s="13">
        <f t="shared" ref="K58:Q58" si="7">K55/K56</f>
        <v>5.8823529411764705E-2</v>
      </c>
      <c r="L58" s="14">
        <f t="shared" si="7"/>
        <v>5.8823529411764705E-2</v>
      </c>
      <c r="M58" s="14">
        <f t="shared" si="7"/>
        <v>5.5555555555555552E-2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5.5555555555555552E-2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0"/>
  <sheetViews>
    <sheetView topLeftCell="A7" zoomScale="71" zoomScaleNormal="71" workbookViewId="0">
      <selection activeCell="Q9" sqref="Q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ht="14.25" x14ac:dyDescent="0.4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ht="14.25" x14ac:dyDescent="0.45">
      <c r="C4" t="s">
        <v>0</v>
      </c>
      <c r="D4" s="28" t="s">
        <v>134</v>
      </c>
      <c r="E4" s="28"/>
      <c r="F4" s="28"/>
      <c r="G4" s="28"/>
      <c r="I4" t="s">
        <v>1</v>
      </c>
      <c r="J4" s="30" t="s">
        <v>135</v>
      </c>
      <c r="K4" s="30"/>
      <c r="M4" t="s">
        <v>2</v>
      </c>
      <c r="N4" s="29">
        <v>45009</v>
      </c>
      <c r="O4" s="29"/>
    </row>
    <row r="5" spans="2:18" ht="6.75" customHeight="1" x14ac:dyDescent="0.45">
      <c r="D5" s="5"/>
      <c r="E5" s="5"/>
      <c r="F5" s="5"/>
      <c r="G5" s="5"/>
    </row>
    <row r="6" spans="2:18" ht="14.25" x14ac:dyDescent="0.45">
      <c r="C6" t="s">
        <v>3</v>
      </c>
      <c r="D6" s="30" t="s">
        <v>24</v>
      </c>
      <c r="E6" s="30"/>
      <c r="F6" s="30"/>
      <c r="G6" s="30"/>
      <c r="I6" s="21" t="s">
        <v>22</v>
      </c>
      <c r="J6" s="21"/>
      <c r="K6" s="22" t="s">
        <v>196</v>
      </c>
      <c r="L6" s="22"/>
      <c r="M6" s="22"/>
      <c r="N6" s="22"/>
      <c r="O6" s="22"/>
      <c r="P6" s="22"/>
    </row>
    <row r="7" spans="2:18" ht="11.25" customHeight="1" x14ac:dyDescent="0.45"/>
    <row r="8" spans="2:18" ht="14.25" x14ac:dyDescent="0.4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136</v>
      </c>
      <c r="D9" s="38" t="s">
        <v>164</v>
      </c>
      <c r="E9" s="38"/>
      <c r="F9" s="38"/>
      <c r="G9" s="38"/>
      <c r="H9" s="38"/>
      <c r="I9" s="38"/>
      <c r="J9" s="4">
        <v>100</v>
      </c>
      <c r="K9" s="4">
        <v>70</v>
      </c>
      <c r="L9" s="4">
        <v>70</v>
      </c>
      <c r="M9" s="4">
        <v>70</v>
      </c>
      <c r="N9" s="4">
        <v>70</v>
      </c>
      <c r="O9" s="4">
        <v>0</v>
      </c>
      <c r="P9" s="4">
        <v>0</v>
      </c>
      <c r="Q9" s="10">
        <f>SUM(J9+K9+L9+M9+N9)/5</f>
        <v>76</v>
      </c>
    </row>
    <row r="10" spans="2:18" x14ac:dyDescent="0.25">
      <c r="B10" s="6">
        <f>B9+1</f>
        <v>2</v>
      </c>
      <c r="C10" s="6" t="s">
        <v>137</v>
      </c>
      <c r="D10" s="38" t="s">
        <v>165</v>
      </c>
      <c r="E10" s="38"/>
      <c r="F10" s="38"/>
      <c r="G10" s="38"/>
      <c r="H10" s="38"/>
      <c r="I10" s="38"/>
      <c r="J10" s="4">
        <v>100</v>
      </c>
      <c r="K10" s="4">
        <v>100</v>
      </c>
      <c r="L10" s="4">
        <v>100</v>
      </c>
      <c r="M10" s="4">
        <v>100</v>
      </c>
      <c r="N10" s="4">
        <v>100</v>
      </c>
      <c r="O10" s="4">
        <v>0</v>
      </c>
      <c r="P10" s="4">
        <v>0</v>
      </c>
      <c r="Q10" s="10">
        <f t="shared" ref="Q10:Q37" si="0">SUM(J10+K10+L10+M10+N10)/5</f>
        <v>100</v>
      </c>
    </row>
    <row r="11" spans="2:18" x14ac:dyDescent="0.25">
      <c r="B11" s="6">
        <f t="shared" ref="B11:B51" si="1">B10+1</f>
        <v>3</v>
      </c>
      <c r="C11" s="6" t="s">
        <v>138</v>
      </c>
      <c r="D11" s="38" t="s">
        <v>166</v>
      </c>
      <c r="E11" s="38"/>
      <c r="F11" s="38"/>
      <c r="G11" s="38"/>
      <c r="H11" s="38"/>
      <c r="I11" s="38"/>
      <c r="J11" s="4">
        <v>100</v>
      </c>
      <c r="K11" s="4">
        <v>100</v>
      </c>
      <c r="L11" s="4">
        <v>100</v>
      </c>
      <c r="M11" s="4">
        <v>100</v>
      </c>
      <c r="N11" s="4">
        <v>100</v>
      </c>
      <c r="O11" s="4">
        <v>0</v>
      </c>
      <c r="P11" s="4">
        <v>0</v>
      </c>
      <c r="Q11" s="10">
        <f t="shared" si="0"/>
        <v>100</v>
      </c>
    </row>
    <row r="12" spans="2:18" x14ac:dyDescent="0.25">
      <c r="B12" s="6">
        <f t="shared" si="1"/>
        <v>4</v>
      </c>
      <c r="C12" s="6" t="s">
        <v>139</v>
      </c>
      <c r="D12" s="38" t="s">
        <v>167</v>
      </c>
      <c r="E12" s="38"/>
      <c r="F12" s="38"/>
      <c r="G12" s="38"/>
      <c r="H12" s="38"/>
      <c r="I12" s="38"/>
      <c r="J12" s="4">
        <v>100</v>
      </c>
      <c r="K12" s="4">
        <v>70</v>
      </c>
      <c r="L12" s="4">
        <v>70</v>
      </c>
      <c r="M12" s="4">
        <v>100</v>
      </c>
      <c r="N12" s="4">
        <v>100</v>
      </c>
      <c r="O12" s="4">
        <v>0</v>
      </c>
      <c r="P12" s="4">
        <v>0</v>
      </c>
      <c r="Q12" s="10">
        <f t="shared" si="0"/>
        <v>88</v>
      </c>
    </row>
    <row r="13" spans="2:18" x14ac:dyDescent="0.25">
      <c r="B13" s="6">
        <f t="shared" si="1"/>
        <v>5</v>
      </c>
      <c r="C13" s="6" t="s">
        <v>140</v>
      </c>
      <c r="D13" s="38" t="s">
        <v>168</v>
      </c>
      <c r="E13" s="38"/>
      <c r="F13" s="38"/>
      <c r="G13" s="38"/>
      <c r="H13" s="38"/>
      <c r="I13" s="38"/>
      <c r="J13" s="4">
        <v>100</v>
      </c>
      <c r="K13" s="4">
        <v>100</v>
      </c>
      <c r="L13" s="4">
        <v>80</v>
      </c>
      <c r="M13" s="4">
        <v>100</v>
      </c>
      <c r="N13" s="4">
        <v>100</v>
      </c>
      <c r="O13" s="4">
        <v>0</v>
      </c>
      <c r="P13" s="4">
        <v>0</v>
      </c>
      <c r="Q13" s="10">
        <f t="shared" si="0"/>
        <v>96</v>
      </c>
    </row>
    <row r="14" spans="2:18" x14ac:dyDescent="0.25">
      <c r="B14" s="6">
        <f t="shared" si="1"/>
        <v>6</v>
      </c>
      <c r="C14" s="6" t="s">
        <v>141</v>
      </c>
      <c r="D14" s="38" t="s">
        <v>169</v>
      </c>
      <c r="E14" s="38"/>
      <c r="F14" s="38"/>
      <c r="G14" s="38"/>
      <c r="H14" s="38"/>
      <c r="I14" s="38"/>
      <c r="J14" s="4">
        <v>90</v>
      </c>
      <c r="K14" s="4">
        <v>100</v>
      </c>
      <c r="L14" s="4">
        <v>100</v>
      </c>
      <c r="M14" s="4">
        <v>100</v>
      </c>
      <c r="N14" s="4">
        <v>80</v>
      </c>
      <c r="O14" s="4">
        <v>0</v>
      </c>
      <c r="P14" s="4">
        <v>0</v>
      </c>
      <c r="Q14" s="10">
        <f t="shared" si="0"/>
        <v>94</v>
      </c>
    </row>
    <row r="15" spans="2:18" x14ac:dyDescent="0.25">
      <c r="B15" s="6">
        <f t="shared" si="1"/>
        <v>7</v>
      </c>
      <c r="C15" s="6" t="s">
        <v>142</v>
      </c>
      <c r="D15" s="38" t="s">
        <v>170</v>
      </c>
      <c r="E15" s="38"/>
      <c r="F15" s="38"/>
      <c r="G15" s="38"/>
      <c r="H15" s="38"/>
      <c r="I15" s="38"/>
      <c r="J15" s="4">
        <v>100</v>
      </c>
      <c r="K15" s="4">
        <v>70</v>
      </c>
      <c r="L15" s="4">
        <v>70</v>
      </c>
      <c r="M15" s="4">
        <v>70</v>
      </c>
      <c r="N15" s="4">
        <v>70</v>
      </c>
      <c r="O15" s="4">
        <v>0</v>
      </c>
      <c r="P15" s="4">
        <v>0</v>
      </c>
      <c r="Q15" s="10">
        <f t="shared" si="0"/>
        <v>76</v>
      </c>
    </row>
    <row r="16" spans="2:18" x14ac:dyDescent="0.25">
      <c r="B16" s="6">
        <f t="shared" si="1"/>
        <v>8</v>
      </c>
      <c r="C16" s="6" t="s">
        <v>143</v>
      </c>
      <c r="D16" s="38" t="s">
        <v>171</v>
      </c>
      <c r="E16" s="38"/>
      <c r="F16" s="38"/>
      <c r="G16" s="38"/>
      <c r="H16" s="38"/>
      <c r="I16" s="38"/>
      <c r="J16" s="4">
        <v>100</v>
      </c>
      <c r="K16" s="4">
        <v>100</v>
      </c>
      <c r="L16" s="4">
        <v>100</v>
      </c>
      <c r="M16" s="4">
        <v>100</v>
      </c>
      <c r="N16" s="4">
        <v>100</v>
      </c>
      <c r="O16" s="4">
        <v>0</v>
      </c>
      <c r="P16" s="4">
        <v>0</v>
      </c>
      <c r="Q16" s="10">
        <f t="shared" si="0"/>
        <v>100</v>
      </c>
    </row>
    <row r="17" spans="2:17" x14ac:dyDescent="0.25">
      <c r="B17" s="6">
        <f t="shared" si="1"/>
        <v>9</v>
      </c>
      <c r="C17" s="6" t="s">
        <v>144</v>
      </c>
      <c r="D17" s="38" t="s">
        <v>172</v>
      </c>
      <c r="E17" s="38"/>
      <c r="F17" s="38"/>
      <c r="G17" s="38"/>
      <c r="H17" s="38"/>
      <c r="I17" s="38"/>
      <c r="J17" s="4">
        <v>100</v>
      </c>
      <c r="K17" s="4">
        <v>100</v>
      </c>
      <c r="L17" s="4">
        <v>100</v>
      </c>
      <c r="M17" s="4">
        <v>100</v>
      </c>
      <c r="N17" s="4">
        <v>100</v>
      </c>
      <c r="O17" s="4">
        <v>0</v>
      </c>
      <c r="P17" s="4">
        <v>0</v>
      </c>
      <c r="Q17" s="10">
        <f t="shared" si="0"/>
        <v>100</v>
      </c>
    </row>
    <row r="18" spans="2:17" x14ac:dyDescent="0.25">
      <c r="B18" s="6">
        <f t="shared" si="1"/>
        <v>10</v>
      </c>
      <c r="C18" s="6" t="s">
        <v>145</v>
      </c>
      <c r="D18" s="38" t="s">
        <v>173</v>
      </c>
      <c r="E18" s="38"/>
      <c r="F18" s="38"/>
      <c r="G18" s="38"/>
      <c r="H18" s="38"/>
      <c r="I18" s="38"/>
      <c r="J18" s="4">
        <v>100</v>
      </c>
      <c r="K18" s="4">
        <v>70</v>
      </c>
      <c r="L18" s="4">
        <v>80</v>
      </c>
      <c r="M18" s="4">
        <v>100</v>
      </c>
      <c r="N18" s="4">
        <v>100</v>
      </c>
      <c r="O18" s="4">
        <v>0</v>
      </c>
      <c r="P18" s="4">
        <v>0</v>
      </c>
      <c r="Q18" s="10">
        <f t="shared" si="0"/>
        <v>90</v>
      </c>
    </row>
    <row r="19" spans="2:17" x14ac:dyDescent="0.25">
      <c r="B19" s="6">
        <f t="shared" si="1"/>
        <v>11</v>
      </c>
      <c r="C19" s="6" t="s">
        <v>146</v>
      </c>
      <c r="D19" s="38" t="s">
        <v>174</v>
      </c>
      <c r="E19" s="38"/>
      <c r="F19" s="38"/>
      <c r="G19" s="38"/>
      <c r="H19" s="38"/>
      <c r="I19" s="38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6" t="s">
        <v>147</v>
      </c>
      <c r="D20" s="38" t="s">
        <v>175</v>
      </c>
      <c r="E20" s="38"/>
      <c r="F20" s="38"/>
      <c r="G20" s="38"/>
      <c r="H20" s="38"/>
      <c r="I20" s="38"/>
      <c r="J20" s="4">
        <v>90</v>
      </c>
      <c r="K20" s="4">
        <v>100</v>
      </c>
      <c r="L20" s="4">
        <v>100</v>
      </c>
      <c r="M20" s="4">
        <v>100</v>
      </c>
      <c r="N20" s="4">
        <v>100</v>
      </c>
      <c r="O20" s="4">
        <v>0</v>
      </c>
      <c r="P20" s="4">
        <v>0</v>
      </c>
      <c r="Q20" s="10">
        <f t="shared" si="0"/>
        <v>98</v>
      </c>
    </row>
    <row r="21" spans="2:17" x14ac:dyDescent="0.25">
      <c r="B21" s="6">
        <v>13</v>
      </c>
      <c r="C21" s="6" t="s">
        <v>39</v>
      </c>
      <c r="D21" s="38" t="s">
        <v>75</v>
      </c>
      <c r="E21" s="38"/>
      <c r="F21" s="38"/>
      <c r="G21" s="38"/>
      <c r="H21" s="38"/>
      <c r="I21" s="38"/>
      <c r="J21" s="4">
        <v>100</v>
      </c>
      <c r="K21" s="4">
        <v>100</v>
      </c>
      <c r="L21" s="4">
        <v>80</v>
      </c>
      <c r="M21" s="4">
        <v>80</v>
      </c>
      <c r="N21" s="4">
        <v>80</v>
      </c>
      <c r="O21" s="4">
        <v>0</v>
      </c>
      <c r="P21" s="4">
        <v>0</v>
      </c>
      <c r="Q21" s="10">
        <f t="shared" si="0"/>
        <v>88</v>
      </c>
    </row>
    <row r="22" spans="2:17" x14ac:dyDescent="0.25">
      <c r="B22" s="6">
        <v>14</v>
      </c>
      <c r="C22" s="6" t="s">
        <v>148</v>
      </c>
      <c r="D22" s="38" t="s">
        <v>176</v>
      </c>
      <c r="E22" s="38"/>
      <c r="F22" s="38"/>
      <c r="G22" s="38"/>
      <c r="H22" s="38"/>
      <c r="I22" s="38"/>
      <c r="J22" s="4">
        <v>100</v>
      </c>
      <c r="K22" s="4">
        <v>100</v>
      </c>
      <c r="L22" s="4">
        <v>100</v>
      </c>
      <c r="M22" s="4">
        <v>100</v>
      </c>
      <c r="N22" s="4">
        <v>100</v>
      </c>
      <c r="O22" s="4">
        <v>0</v>
      </c>
      <c r="P22" s="4">
        <v>0</v>
      </c>
      <c r="Q22" s="10">
        <f t="shared" si="0"/>
        <v>100</v>
      </c>
    </row>
    <row r="23" spans="2:17" x14ac:dyDescent="0.25">
      <c r="B23" s="6">
        <f t="shared" si="1"/>
        <v>15</v>
      </c>
      <c r="C23" s="6" t="s">
        <v>149</v>
      </c>
      <c r="D23" s="38" t="s">
        <v>177</v>
      </c>
      <c r="E23" s="38"/>
      <c r="F23" s="38"/>
      <c r="G23" s="38"/>
      <c r="H23" s="38"/>
      <c r="I23" s="38"/>
      <c r="J23" s="4">
        <v>80</v>
      </c>
      <c r="K23" s="4">
        <v>70</v>
      </c>
      <c r="L23" s="4">
        <v>70</v>
      </c>
      <c r="M23" s="4">
        <v>80</v>
      </c>
      <c r="N23" s="4">
        <v>70</v>
      </c>
      <c r="O23" s="4">
        <v>0</v>
      </c>
      <c r="P23" s="4">
        <v>0</v>
      </c>
      <c r="Q23" s="10">
        <f t="shared" si="0"/>
        <v>74</v>
      </c>
    </row>
    <row r="24" spans="2:17" x14ac:dyDescent="0.25">
      <c r="B24" s="6">
        <f t="shared" si="1"/>
        <v>16</v>
      </c>
      <c r="C24" s="6" t="s">
        <v>150</v>
      </c>
      <c r="D24" s="38" t="s">
        <v>178</v>
      </c>
      <c r="E24" s="38"/>
      <c r="F24" s="38"/>
      <c r="G24" s="38"/>
      <c r="H24" s="38"/>
      <c r="I24" s="38"/>
      <c r="J24" s="4">
        <v>0</v>
      </c>
      <c r="K24" s="4">
        <v>0</v>
      </c>
      <c r="L24" s="4">
        <v>0</v>
      </c>
      <c r="M24" s="4">
        <v>80</v>
      </c>
      <c r="N24" s="4">
        <v>100</v>
      </c>
      <c r="O24" s="4">
        <v>0</v>
      </c>
      <c r="P24" s="4">
        <v>0</v>
      </c>
      <c r="Q24" s="10">
        <f t="shared" si="0"/>
        <v>36</v>
      </c>
    </row>
    <row r="25" spans="2:17" x14ac:dyDescent="0.25">
      <c r="B25" s="6">
        <f t="shared" si="1"/>
        <v>17</v>
      </c>
      <c r="C25" s="6" t="s">
        <v>151</v>
      </c>
      <c r="D25" s="38" t="s">
        <v>179</v>
      </c>
      <c r="E25" s="38"/>
      <c r="F25" s="38"/>
      <c r="G25" s="38"/>
      <c r="H25" s="38"/>
      <c r="I25" s="38"/>
      <c r="J25" s="4">
        <v>100</v>
      </c>
      <c r="K25" s="4">
        <v>100</v>
      </c>
      <c r="L25" s="4">
        <v>80</v>
      </c>
      <c r="M25" s="4">
        <v>100</v>
      </c>
      <c r="N25" s="4">
        <v>100</v>
      </c>
      <c r="O25" s="4">
        <v>0</v>
      </c>
      <c r="P25" s="4">
        <v>0</v>
      </c>
      <c r="Q25" s="10">
        <f t="shared" si="0"/>
        <v>96</v>
      </c>
    </row>
    <row r="26" spans="2:17" x14ac:dyDescent="0.25">
      <c r="B26" s="6">
        <f t="shared" si="1"/>
        <v>18</v>
      </c>
      <c r="C26" s="6" t="s">
        <v>152</v>
      </c>
      <c r="D26" s="38" t="s">
        <v>180</v>
      </c>
      <c r="E26" s="38"/>
      <c r="F26" s="38"/>
      <c r="G26" s="38"/>
      <c r="H26" s="38"/>
      <c r="I26" s="38"/>
      <c r="J26" s="4">
        <v>100</v>
      </c>
      <c r="K26" s="4">
        <v>70</v>
      </c>
      <c r="L26" s="4">
        <v>100</v>
      </c>
      <c r="M26" s="4">
        <v>70</v>
      </c>
      <c r="N26" s="4">
        <v>100</v>
      </c>
      <c r="O26" s="4">
        <v>0</v>
      </c>
      <c r="P26" s="4">
        <v>0</v>
      </c>
      <c r="Q26" s="10">
        <f t="shared" si="0"/>
        <v>88</v>
      </c>
    </row>
    <row r="27" spans="2:17" x14ac:dyDescent="0.25">
      <c r="B27" s="6">
        <f t="shared" si="1"/>
        <v>19</v>
      </c>
      <c r="C27" s="6" t="s">
        <v>153</v>
      </c>
      <c r="D27" s="38" t="s">
        <v>181</v>
      </c>
      <c r="E27" s="38"/>
      <c r="F27" s="38"/>
      <c r="G27" s="38"/>
      <c r="H27" s="38"/>
      <c r="I27" s="38"/>
      <c r="J27" s="4">
        <v>100</v>
      </c>
      <c r="K27" s="4">
        <v>70</v>
      </c>
      <c r="L27" s="4">
        <v>70</v>
      </c>
      <c r="M27" s="4">
        <v>70</v>
      </c>
      <c r="N27" s="4">
        <v>100</v>
      </c>
      <c r="O27" s="4">
        <v>0</v>
      </c>
      <c r="P27" s="4">
        <v>0</v>
      </c>
      <c r="Q27" s="10">
        <f t="shared" si="0"/>
        <v>82</v>
      </c>
    </row>
    <row r="28" spans="2:17" x14ac:dyDescent="0.25">
      <c r="B28" s="6">
        <v>20</v>
      </c>
      <c r="C28" s="6" t="s">
        <v>154</v>
      </c>
      <c r="D28" s="38" t="s">
        <v>182</v>
      </c>
      <c r="E28" s="38"/>
      <c r="F28" s="38"/>
      <c r="G28" s="38"/>
      <c r="H28" s="38"/>
      <c r="I28" s="38"/>
      <c r="J28" s="4">
        <v>100</v>
      </c>
      <c r="K28" s="4">
        <v>100</v>
      </c>
      <c r="L28" s="4">
        <v>100</v>
      </c>
      <c r="M28" s="4">
        <v>100</v>
      </c>
      <c r="N28" s="4">
        <v>100</v>
      </c>
      <c r="O28" s="4">
        <v>0</v>
      </c>
      <c r="P28" s="4">
        <v>0</v>
      </c>
      <c r="Q28" s="10">
        <f t="shared" si="0"/>
        <v>100</v>
      </c>
    </row>
    <row r="29" spans="2:17" x14ac:dyDescent="0.25">
      <c r="B29" s="6">
        <f t="shared" si="1"/>
        <v>21</v>
      </c>
      <c r="C29" s="6" t="s">
        <v>155</v>
      </c>
      <c r="D29" s="38" t="s">
        <v>183</v>
      </c>
      <c r="E29" s="38"/>
      <c r="F29" s="38"/>
      <c r="G29" s="38"/>
      <c r="H29" s="38"/>
      <c r="I29" s="38"/>
      <c r="J29" s="4">
        <v>100</v>
      </c>
      <c r="K29" s="4">
        <v>100</v>
      </c>
      <c r="L29" s="4">
        <v>100</v>
      </c>
      <c r="M29" s="4">
        <v>100</v>
      </c>
      <c r="N29" s="4">
        <v>100</v>
      </c>
      <c r="O29" s="4">
        <v>0</v>
      </c>
      <c r="P29" s="4">
        <v>0</v>
      </c>
      <c r="Q29" s="10">
        <f t="shared" si="0"/>
        <v>100</v>
      </c>
    </row>
    <row r="30" spans="2:17" x14ac:dyDescent="0.25">
      <c r="B30" s="6">
        <f t="shared" si="1"/>
        <v>22</v>
      </c>
      <c r="C30" s="6" t="s">
        <v>156</v>
      </c>
      <c r="D30" s="38" t="s">
        <v>184</v>
      </c>
      <c r="E30" s="38"/>
      <c r="F30" s="38"/>
      <c r="G30" s="38"/>
      <c r="H30" s="38"/>
      <c r="I30" s="38"/>
      <c r="J30" s="4">
        <v>100</v>
      </c>
      <c r="K30" s="4">
        <v>70</v>
      </c>
      <c r="L30" s="4">
        <v>100</v>
      </c>
      <c r="M30" s="4">
        <v>70</v>
      </c>
      <c r="N30" s="4">
        <v>100</v>
      </c>
      <c r="O30" s="4">
        <v>0</v>
      </c>
      <c r="P30" s="4">
        <v>0</v>
      </c>
      <c r="Q30" s="10">
        <f t="shared" si="0"/>
        <v>88</v>
      </c>
    </row>
    <row r="31" spans="2:17" x14ac:dyDescent="0.25">
      <c r="B31" s="6">
        <f t="shared" si="1"/>
        <v>23</v>
      </c>
      <c r="C31" s="6" t="s">
        <v>157</v>
      </c>
      <c r="D31" s="38" t="s">
        <v>185</v>
      </c>
      <c r="E31" s="38"/>
      <c r="F31" s="38"/>
      <c r="G31" s="38"/>
      <c r="H31" s="38"/>
      <c r="I31" s="38"/>
      <c r="J31" s="4">
        <v>100</v>
      </c>
      <c r="K31" s="4">
        <v>100</v>
      </c>
      <c r="L31" s="4">
        <v>100</v>
      </c>
      <c r="M31" s="4">
        <v>100</v>
      </c>
      <c r="N31" s="4">
        <v>100</v>
      </c>
      <c r="O31" s="4">
        <v>0</v>
      </c>
      <c r="P31" s="4">
        <v>0</v>
      </c>
      <c r="Q31" s="10">
        <f t="shared" si="0"/>
        <v>100</v>
      </c>
    </row>
    <row r="32" spans="2:17" x14ac:dyDescent="0.25">
      <c r="B32" s="6">
        <f t="shared" si="1"/>
        <v>24</v>
      </c>
      <c r="C32" s="6" t="s">
        <v>158</v>
      </c>
      <c r="D32" s="38" t="s">
        <v>186</v>
      </c>
      <c r="E32" s="38"/>
      <c r="F32" s="38"/>
      <c r="G32" s="38"/>
      <c r="H32" s="38"/>
      <c r="I32" s="38"/>
      <c r="J32" s="4">
        <v>100</v>
      </c>
      <c r="K32" s="4">
        <v>90</v>
      </c>
      <c r="L32" s="4">
        <v>100</v>
      </c>
      <c r="M32" s="4">
        <v>100</v>
      </c>
      <c r="N32" s="4">
        <v>100</v>
      </c>
      <c r="O32" s="4">
        <v>0</v>
      </c>
      <c r="P32" s="4">
        <v>0</v>
      </c>
      <c r="Q32" s="10">
        <f t="shared" si="0"/>
        <v>98</v>
      </c>
    </row>
    <row r="33" spans="2:17" x14ac:dyDescent="0.25">
      <c r="B33" s="6">
        <f t="shared" si="1"/>
        <v>25</v>
      </c>
      <c r="C33" s="6" t="s">
        <v>159</v>
      </c>
      <c r="D33" s="38" t="s">
        <v>187</v>
      </c>
      <c r="E33" s="38"/>
      <c r="F33" s="38"/>
      <c r="G33" s="38"/>
      <c r="H33" s="38"/>
      <c r="I33" s="38"/>
      <c r="J33" s="4">
        <v>100</v>
      </c>
      <c r="K33" s="4">
        <v>100</v>
      </c>
      <c r="L33" s="4">
        <v>100</v>
      </c>
      <c r="M33" s="4">
        <v>100</v>
      </c>
      <c r="N33" s="4">
        <v>100</v>
      </c>
      <c r="O33" s="4">
        <v>0</v>
      </c>
      <c r="P33" s="4">
        <v>0</v>
      </c>
      <c r="Q33" s="10">
        <f t="shared" si="0"/>
        <v>100</v>
      </c>
    </row>
    <row r="34" spans="2:17" x14ac:dyDescent="0.25">
      <c r="B34" s="6">
        <f t="shared" si="1"/>
        <v>26</v>
      </c>
      <c r="C34" s="6" t="s">
        <v>160</v>
      </c>
      <c r="D34" s="38" t="s">
        <v>188</v>
      </c>
      <c r="E34" s="38"/>
      <c r="F34" s="38"/>
      <c r="G34" s="38"/>
      <c r="H34" s="38"/>
      <c r="I34" s="38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>
        <f t="shared" si="1"/>
        <v>27</v>
      </c>
      <c r="C35" s="6" t="s">
        <v>161</v>
      </c>
      <c r="D35" s="38" t="s">
        <v>189</v>
      </c>
      <c r="E35" s="38"/>
      <c r="F35" s="38"/>
      <c r="G35" s="38"/>
      <c r="H35" s="38"/>
      <c r="I35" s="38"/>
      <c r="J35" s="4">
        <v>100</v>
      </c>
      <c r="K35" s="4">
        <v>100</v>
      </c>
      <c r="L35" s="4">
        <v>100</v>
      </c>
      <c r="M35" s="4">
        <v>100</v>
      </c>
      <c r="N35" s="4">
        <v>100</v>
      </c>
      <c r="O35" s="4">
        <v>0</v>
      </c>
      <c r="P35" s="4">
        <v>0</v>
      </c>
      <c r="Q35" s="10">
        <f t="shared" si="0"/>
        <v>100</v>
      </c>
    </row>
    <row r="36" spans="2:17" x14ac:dyDescent="0.25">
      <c r="B36" s="6">
        <f t="shared" si="1"/>
        <v>28</v>
      </c>
      <c r="C36" s="6" t="s">
        <v>162</v>
      </c>
      <c r="D36" s="38" t="s">
        <v>190</v>
      </c>
      <c r="E36" s="38"/>
      <c r="F36" s="38"/>
      <c r="G36" s="38"/>
      <c r="H36" s="38"/>
      <c r="I36" s="38"/>
      <c r="J36" s="4">
        <v>100</v>
      </c>
      <c r="K36" s="4">
        <v>100</v>
      </c>
      <c r="L36" s="4">
        <v>100</v>
      </c>
      <c r="M36" s="4">
        <v>100</v>
      </c>
      <c r="N36" s="4">
        <v>100</v>
      </c>
      <c r="O36" s="4">
        <v>0</v>
      </c>
      <c r="P36" s="4">
        <v>0</v>
      </c>
      <c r="Q36" s="10">
        <f t="shared" si="0"/>
        <v>100</v>
      </c>
    </row>
    <row r="37" spans="2:17" x14ac:dyDescent="0.25">
      <c r="B37" s="6">
        <f t="shared" si="1"/>
        <v>29</v>
      </c>
      <c r="C37" s="6" t="s">
        <v>163</v>
      </c>
      <c r="D37" s="38" t="s">
        <v>191</v>
      </c>
      <c r="E37" s="38"/>
      <c r="F37" s="38"/>
      <c r="G37" s="38"/>
      <c r="H37" s="38"/>
      <c r="I37" s="38"/>
      <c r="J37" s="4">
        <v>100</v>
      </c>
      <c r="K37" s="4">
        <v>80</v>
      </c>
      <c r="L37" s="4">
        <v>80</v>
      </c>
      <c r="M37" s="4">
        <v>100</v>
      </c>
      <c r="N37" s="4">
        <v>80</v>
      </c>
      <c r="O37" s="4">
        <v>0</v>
      </c>
      <c r="P37" s="4">
        <v>0</v>
      </c>
      <c r="Q37" s="10">
        <f t="shared" si="0"/>
        <v>88</v>
      </c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>
        <f>SUM(J9:J37)</f>
        <v>2560</v>
      </c>
      <c r="K38" s="4">
        <f>SUM(K9:K37)</f>
        <v>2330</v>
      </c>
      <c r="L38" s="4">
        <f>SUM(L9:L37)</f>
        <v>2350</v>
      </c>
      <c r="M38" s="4">
        <f>SUM(M9:M37)</f>
        <v>2490</v>
      </c>
      <c r="N38" s="4">
        <f>SUM(N9:N37)</f>
        <v>2550</v>
      </c>
      <c r="O38" s="4"/>
      <c r="P38" s="4"/>
      <c r="Q38" s="10">
        <f t="shared" ref="Q38" si="2">SUM(J38+K38+L38+M38)/5</f>
        <v>1946</v>
      </c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4">
        <f t="shared" ref="Q39:Q56" si="3">SUM(J39+K39)/2</f>
        <v>0</v>
      </c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4">
        <f t="shared" si="3"/>
        <v>0</v>
      </c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4">
        <f t="shared" si="3"/>
        <v>0</v>
      </c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4">
        <f t="shared" si="3"/>
        <v>0</v>
      </c>
    </row>
    <row r="43" spans="2:17" x14ac:dyDescent="0.25">
      <c r="B43" s="6">
        <f t="shared" si="1"/>
        <v>35</v>
      </c>
      <c r="C43" s="7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4">
        <f t="shared" si="3"/>
        <v>0</v>
      </c>
    </row>
    <row r="44" spans="2:17" x14ac:dyDescent="0.25">
      <c r="B44" s="6">
        <f t="shared" si="1"/>
        <v>36</v>
      </c>
      <c r="C44" s="7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4">
        <f t="shared" si="3"/>
        <v>0</v>
      </c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4">
        <f t="shared" si="3"/>
        <v>0</v>
      </c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4">
        <f t="shared" si="3"/>
        <v>0</v>
      </c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4">
        <f t="shared" si="3"/>
        <v>0</v>
      </c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4">
        <f t="shared" si="3"/>
        <v>0</v>
      </c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4">
        <f t="shared" si="3"/>
        <v>0</v>
      </c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4">
        <f t="shared" si="3"/>
        <v>0</v>
      </c>
    </row>
    <row r="51" spans="2:17" x14ac:dyDescent="0.25">
      <c r="B51" s="6">
        <f t="shared" si="1"/>
        <v>43</v>
      </c>
      <c r="C51" s="3"/>
      <c r="D51" s="35"/>
      <c r="E51" s="36"/>
      <c r="F51" s="36"/>
      <c r="G51" s="36"/>
      <c r="H51" s="36"/>
      <c r="I51" s="37"/>
      <c r="J51" s="3"/>
      <c r="K51" s="3"/>
      <c r="L51" s="3"/>
      <c r="M51" s="3"/>
      <c r="N51" s="3"/>
      <c r="O51" s="3"/>
      <c r="P51" s="3"/>
      <c r="Q51" s="4">
        <f t="shared" si="3"/>
        <v>0</v>
      </c>
    </row>
    <row r="52" spans="2:17" x14ac:dyDescent="0.25">
      <c r="C52" s="21"/>
      <c r="D52" s="21"/>
      <c r="E52" s="1"/>
      <c r="H52" s="24" t="s">
        <v>19</v>
      </c>
      <c r="I52" s="24"/>
      <c r="J52" s="11">
        <v>26</v>
      </c>
      <c r="K52" s="11">
        <v>26</v>
      </c>
      <c r="L52" s="11">
        <v>26</v>
      </c>
      <c r="M52" s="11">
        <v>27</v>
      </c>
      <c r="N52" s="11">
        <v>27</v>
      </c>
      <c r="O52" s="11">
        <v>27</v>
      </c>
      <c r="P52" s="11">
        <f t="shared" ref="P52" si="4">COUNTIF(P9:P51,"&gt;=70")</f>
        <v>0</v>
      </c>
      <c r="Q52" s="4">
        <f t="shared" si="3"/>
        <v>26</v>
      </c>
    </row>
    <row r="53" spans="2:17" x14ac:dyDescent="0.25">
      <c r="C53" s="21"/>
      <c r="D53" s="21"/>
      <c r="E53" s="8"/>
      <c r="H53" s="25" t="s">
        <v>20</v>
      </c>
      <c r="I53" s="25"/>
      <c r="J53" s="12">
        <v>3</v>
      </c>
      <c r="K53" s="12">
        <f t="shared" ref="K53:P53" si="5">COUNTIF(K9:K51,"&lt;70")</f>
        <v>3</v>
      </c>
      <c r="L53" s="12">
        <f t="shared" si="5"/>
        <v>3</v>
      </c>
      <c r="M53" s="12">
        <f t="shared" si="5"/>
        <v>2</v>
      </c>
      <c r="N53" s="12">
        <f t="shared" ref="N53" si="6">COUNTIF(N9:N51,"&lt;70")</f>
        <v>2</v>
      </c>
      <c r="O53" s="12">
        <v>2</v>
      </c>
      <c r="P53" s="12">
        <f t="shared" si="5"/>
        <v>29</v>
      </c>
      <c r="Q53" s="4">
        <f t="shared" si="3"/>
        <v>3</v>
      </c>
    </row>
    <row r="54" spans="2:17" x14ac:dyDescent="0.25">
      <c r="C54" s="21"/>
      <c r="D54" s="21"/>
      <c r="E54" s="21"/>
      <c r="H54" s="25" t="s">
        <v>21</v>
      </c>
      <c r="I54" s="25"/>
      <c r="J54" s="12">
        <v>29</v>
      </c>
      <c r="K54" s="12">
        <v>29</v>
      </c>
      <c r="L54" s="12">
        <v>29</v>
      </c>
      <c r="M54" s="12">
        <v>29</v>
      </c>
      <c r="N54" s="12">
        <v>29</v>
      </c>
      <c r="O54" s="12">
        <v>29</v>
      </c>
      <c r="P54" s="12">
        <f t="shared" ref="P54" si="7">COUNT(P9:P51)</f>
        <v>29</v>
      </c>
      <c r="Q54" s="4">
        <f t="shared" si="3"/>
        <v>29</v>
      </c>
    </row>
    <row r="55" spans="2:17" x14ac:dyDescent="0.25">
      <c r="C55" s="21"/>
      <c r="D55" s="21"/>
      <c r="E55" s="1"/>
      <c r="H55" s="26" t="s">
        <v>16</v>
      </c>
      <c r="I55" s="26"/>
      <c r="J55" s="16">
        <v>0.9</v>
      </c>
      <c r="K55" s="14">
        <f t="shared" ref="K55:P55" si="8">K52/K54</f>
        <v>0.89655172413793105</v>
      </c>
      <c r="L55" s="14">
        <f t="shared" si="8"/>
        <v>0.89655172413793105</v>
      </c>
      <c r="M55" s="14">
        <f t="shared" si="8"/>
        <v>0.93103448275862066</v>
      </c>
      <c r="N55" s="14">
        <f t="shared" si="8"/>
        <v>0.93103448275862066</v>
      </c>
      <c r="O55" s="14">
        <f t="shared" si="8"/>
        <v>0.93103448275862066</v>
      </c>
      <c r="P55" s="14">
        <f t="shared" si="8"/>
        <v>0</v>
      </c>
      <c r="Q55" s="4">
        <f t="shared" si="3"/>
        <v>0.89827586206896548</v>
      </c>
    </row>
    <row r="56" spans="2:17" x14ac:dyDescent="0.25">
      <c r="C56" s="21"/>
      <c r="D56" s="21"/>
      <c r="E56" s="1"/>
      <c r="H56" s="26" t="s">
        <v>17</v>
      </c>
      <c r="I56" s="26"/>
      <c r="J56" s="13">
        <f>J53/J54</f>
        <v>0.10344827586206896</v>
      </c>
      <c r="K56" s="13">
        <f t="shared" ref="K56:P56" si="9">K53/K54</f>
        <v>0.10344827586206896</v>
      </c>
      <c r="L56" s="14">
        <f t="shared" si="9"/>
        <v>0.10344827586206896</v>
      </c>
      <c r="M56" s="14">
        <f t="shared" si="9"/>
        <v>6.8965517241379309E-2</v>
      </c>
      <c r="N56" s="14">
        <f t="shared" si="9"/>
        <v>6.8965517241379309E-2</v>
      </c>
      <c r="O56" s="14">
        <f t="shared" si="9"/>
        <v>6.8965517241379309E-2</v>
      </c>
      <c r="P56" s="14">
        <f t="shared" si="9"/>
        <v>1</v>
      </c>
      <c r="Q56" s="4">
        <f t="shared" si="3"/>
        <v>0.10344827586206896</v>
      </c>
    </row>
    <row r="57" spans="2:17" x14ac:dyDescent="0.25">
      <c r="C57" s="21"/>
      <c r="D57" s="21"/>
      <c r="E57" s="8"/>
    </row>
    <row r="58" spans="2:17" x14ac:dyDescent="0.25">
      <c r="C58" s="1"/>
      <c r="D58" s="1"/>
      <c r="E58" s="8"/>
    </row>
    <row r="59" spans="2:17" x14ac:dyDescent="0.25">
      <c r="J59" s="27"/>
      <c r="K59" s="27"/>
      <c r="L59" s="27"/>
      <c r="M59" s="27"/>
      <c r="N59" s="27"/>
      <c r="O59" s="27"/>
      <c r="P59" s="27"/>
    </row>
    <row r="60" spans="2:17" x14ac:dyDescent="0.25">
      <c r="J60" s="20" t="s">
        <v>18</v>
      </c>
      <c r="K60" s="20"/>
      <c r="L60" s="20"/>
      <c r="M60" s="20"/>
      <c r="N60" s="20"/>
      <c r="O60" s="20"/>
      <c r="P60" s="20"/>
    </row>
  </sheetData>
  <mergeCells count="65">
    <mergeCell ref="C56:D56"/>
    <mergeCell ref="H56:I56"/>
    <mergeCell ref="C57:D57"/>
    <mergeCell ref="J59:P59"/>
    <mergeCell ref="J60:P60"/>
    <mergeCell ref="C53:D53"/>
    <mergeCell ref="H53:I53"/>
    <mergeCell ref="C54:E54"/>
    <mergeCell ref="H54:I54"/>
    <mergeCell ref="C55:D55"/>
    <mergeCell ref="H55:I55"/>
    <mergeCell ref="D48:I48"/>
    <mergeCell ref="D49:I49"/>
    <mergeCell ref="D50:I50"/>
    <mergeCell ref="D51:I51"/>
    <mergeCell ref="C52:D52"/>
    <mergeCell ref="H52:I52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35:I35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7" zoomScale="84" zoomScaleNormal="84" workbookViewId="0">
      <selection activeCell="L56" sqref="L56:P5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5">
      <c r="B2" s="33" t="s">
        <v>25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ht="14.25" x14ac:dyDescent="0.4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ht="14.25" x14ac:dyDescent="0.45">
      <c r="C4" t="s">
        <v>0</v>
      </c>
      <c r="D4" s="28" t="s">
        <v>192</v>
      </c>
      <c r="E4" s="28"/>
      <c r="F4" s="28"/>
      <c r="G4" s="28"/>
      <c r="I4" t="s">
        <v>1</v>
      </c>
      <c r="J4" s="30" t="s">
        <v>135</v>
      </c>
      <c r="K4" s="30"/>
      <c r="M4" t="s">
        <v>2</v>
      </c>
      <c r="N4" s="29">
        <v>45009</v>
      </c>
      <c r="O4" s="29"/>
    </row>
    <row r="5" spans="2:18" ht="6.75" customHeight="1" x14ac:dyDescent="0.45">
      <c r="D5" s="5"/>
      <c r="E5" s="5"/>
      <c r="F5" s="5"/>
      <c r="G5" s="5"/>
    </row>
    <row r="6" spans="2:18" ht="14.25" x14ac:dyDescent="0.45">
      <c r="C6" t="s">
        <v>3</v>
      </c>
      <c r="D6" s="30" t="s">
        <v>24</v>
      </c>
      <c r="E6" s="30"/>
      <c r="F6" s="30"/>
      <c r="G6" s="30"/>
      <c r="I6" s="21" t="s">
        <v>22</v>
      </c>
      <c r="J6" s="21"/>
      <c r="K6" s="22" t="s">
        <v>196</v>
      </c>
      <c r="L6" s="22"/>
      <c r="M6" s="22"/>
      <c r="N6" s="22"/>
      <c r="O6" s="22"/>
      <c r="P6" s="22"/>
    </row>
    <row r="7" spans="2:18" ht="11.25" customHeight="1" x14ac:dyDescent="0.45"/>
    <row r="8" spans="2:18" ht="14.25" x14ac:dyDescent="0.4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137</v>
      </c>
      <c r="D9" s="38" t="s">
        <v>165</v>
      </c>
      <c r="E9" s="38"/>
      <c r="F9" s="38"/>
      <c r="G9" s="38"/>
      <c r="H9" s="38"/>
      <c r="I9" s="38"/>
      <c r="J9" s="4">
        <v>100</v>
      </c>
      <c r="K9" s="4">
        <v>100</v>
      </c>
      <c r="L9" s="4">
        <v>100</v>
      </c>
      <c r="M9" s="4">
        <v>100</v>
      </c>
      <c r="N9" s="4">
        <v>100</v>
      </c>
      <c r="O9" s="4">
        <v>100</v>
      </c>
      <c r="P9" s="4">
        <v>0</v>
      </c>
      <c r="Q9" s="10">
        <f>SUM(J9+K9+L9+M9+N9+O9)/6</f>
        <v>100</v>
      </c>
    </row>
    <row r="10" spans="2:18" x14ac:dyDescent="0.25">
      <c r="B10" s="6">
        <f>B9+1</f>
        <v>2</v>
      </c>
      <c r="C10" s="6" t="s">
        <v>138</v>
      </c>
      <c r="D10" s="38" t="s">
        <v>166</v>
      </c>
      <c r="E10" s="38"/>
      <c r="F10" s="38"/>
      <c r="G10" s="38"/>
      <c r="H10" s="38"/>
      <c r="I10" s="38"/>
      <c r="J10" s="4">
        <v>100</v>
      </c>
      <c r="K10" s="4">
        <v>100</v>
      </c>
      <c r="L10" s="4">
        <v>100</v>
      </c>
      <c r="M10" s="4">
        <v>100</v>
      </c>
      <c r="N10" s="4">
        <v>100</v>
      </c>
      <c r="O10" s="4">
        <v>100</v>
      </c>
      <c r="P10" s="4">
        <v>0</v>
      </c>
      <c r="Q10" s="10">
        <f t="shared" ref="Q10:Q32" si="0">SUM(J10+K10+L10+M10+N10+O10)/6</f>
        <v>100</v>
      </c>
    </row>
    <row r="11" spans="2:18" x14ac:dyDescent="0.25">
      <c r="B11" s="6">
        <f t="shared" ref="B11:B53" si="1">B10+1</f>
        <v>3</v>
      </c>
      <c r="C11" s="6" t="s">
        <v>139</v>
      </c>
      <c r="D11" s="38" t="s">
        <v>193</v>
      </c>
      <c r="E11" s="38"/>
      <c r="F11" s="38"/>
      <c r="G11" s="38"/>
      <c r="H11" s="38"/>
      <c r="I11" s="38"/>
      <c r="J11" s="4">
        <v>100</v>
      </c>
      <c r="K11" s="4">
        <v>90</v>
      </c>
      <c r="L11" s="4">
        <v>90</v>
      </c>
      <c r="M11" s="4">
        <v>100</v>
      </c>
      <c r="N11" s="4">
        <v>100</v>
      </c>
      <c r="O11" s="4">
        <v>100</v>
      </c>
      <c r="P11" s="4">
        <v>0</v>
      </c>
      <c r="Q11" s="10">
        <f t="shared" si="0"/>
        <v>96.666666666666671</v>
      </c>
    </row>
    <row r="12" spans="2:18" x14ac:dyDescent="0.25">
      <c r="B12" s="6">
        <f t="shared" si="1"/>
        <v>4</v>
      </c>
      <c r="C12" s="6" t="s">
        <v>140</v>
      </c>
      <c r="D12" s="38" t="s">
        <v>194</v>
      </c>
      <c r="E12" s="38"/>
      <c r="F12" s="38"/>
      <c r="G12" s="38"/>
      <c r="H12" s="38"/>
      <c r="I12" s="38"/>
      <c r="J12" s="4">
        <v>100</v>
      </c>
      <c r="K12" s="4">
        <v>100</v>
      </c>
      <c r="L12" s="4">
        <v>100</v>
      </c>
      <c r="M12" s="4">
        <v>100</v>
      </c>
      <c r="N12" s="4">
        <v>100</v>
      </c>
      <c r="O12" s="4">
        <v>100</v>
      </c>
      <c r="P12" s="4">
        <v>0</v>
      </c>
      <c r="Q12" s="10">
        <f t="shared" si="0"/>
        <v>100</v>
      </c>
    </row>
    <row r="13" spans="2:18" x14ac:dyDescent="0.25">
      <c r="B13" s="6">
        <f t="shared" si="1"/>
        <v>5</v>
      </c>
      <c r="C13" s="6" t="s">
        <v>141</v>
      </c>
      <c r="D13" s="38" t="s">
        <v>169</v>
      </c>
      <c r="E13" s="38"/>
      <c r="F13" s="38"/>
      <c r="G13" s="38"/>
      <c r="H13" s="38"/>
      <c r="I13" s="38"/>
      <c r="J13" s="4">
        <v>90</v>
      </c>
      <c r="K13" s="4">
        <v>100</v>
      </c>
      <c r="L13" s="4">
        <v>100</v>
      </c>
      <c r="M13" s="4">
        <v>80</v>
      </c>
      <c r="N13" s="4">
        <v>80</v>
      </c>
      <c r="O13" s="4">
        <v>80</v>
      </c>
      <c r="P13" s="4">
        <v>0</v>
      </c>
      <c r="Q13" s="10">
        <f t="shared" si="0"/>
        <v>88.333333333333329</v>
      </c>
    </row>
    <row r="14" spans="2:18" x14ac:dyDescent="0.25">
      <c r="B14" s="6">
        <f t="shared" si="1"/>
        <v>6</v>
      </c>
      <c r="C14" s="6" t="s">
        <v>142</v>
      </c>
      <c r="D14" s="38" t="s">
        <v>170</v>
      </c>
      <c r="E14" s="38"/>
      <c r="F14" s="38"/>
      <c r="G14" s="38"/>
      <c r="H14" s="38"/>
      <c r="I14" s="38"/>
      <c r="J14" s="4">
        <v>100</v>
      </c>
      <c r="K14" s="4">
        <v>70</v>
      </c>
      <c r="L14" s="4">
        <v>70</v>
      </c>
      <c r="M14" s="4">
        <v>70</v>
      </c>
      <c r="N14" s="4">
        <v>70</v>
      </c>
      <c r="O14" s="4">
        <v>70</v>
      </c>
      <c r="P14" s="4">
        <v>0</v>
      </c>
      <c r="Q14" s="10">
        <f t="shared" si="0"/>
        <v>75</v>
      </c>
    </row>
    <row r="15" spans="2:18" x14ac:dyDescent="0.25">
      <c r="B15" s="6">
        <f t="shared" si="1"/>
        <v>7</v>
      </c>
      <c r="C15" s="6" t="s">
        <v>143</v>
      </c>
      <c r="D15" s="38" t="s">
        <v>171</v>
      </c>
      <c r="E15" s="38"/>
      <c r="F15" s="38"/>
      <c r="G15" s="38"/>
      <c r="H15" s="38"/>
      <c r="I15" s="38"/>
      <c r="J15" s="4">
        <v>100</v>
      </c>
      <c r="K15" s="4">
        <v>100</v>
      </c>
      <c r="L15" s="4">
        <v>100</v>
      </c>
      <c r="M15" s="4">
        <v>100</v>
      </c>
      <c r="N15" s="4">
        <v>100</v>
      </c>
      <c r="O15" s="4">
        <v>100</v>
      </c>
      <c r="P15" s="4">
        <v>0</v>
      </c>
      <c r="Q15" s="10">
        <f t="shared" si="0"/>
        <v>100</v>
      </c>
    </row>
    <row r="16" spans="2:18" x14ac:dyDescent="0.25">
      <c r="B16" s="6">
        <f t="shared" si="1"/>
        <v>8</v>
      </c>
      <c r="C16" s="6" t="s">
        <v>144</v>
      </c>
      <c r="D16" s="38" t="s">
        <v>172</v>
      </c>
      <c r="E16" s="38"/>
      <c r="F16" s="38"/>
      <c r="G16" s="38"/>
      <c r="H16" s="38"/>
      <c r="I16" s="38"/>
      <c r="J16" s="4">
        <v>100</v>
      </c>
      <c r="K16" s="4">
        <v>100</v>
      </c>
      <c r="L16" s="4">
        <v>100</v>
      </c>
      <c r="M16" s="4">
        <v>100</v>
      </c>
      <c r="N16" s="4">
        <v>100</v>
      </c>
      <c r="O16" s="4">
        <v>100</v>
      </c>
      <c r="P16" s="4">
        <v>0</v>
      </c>
      <c r="Q16" s="10">
        <f t="shared" si="0"/>
        <v>100</v>
      </c>
    </row>
    <row r="17" spans="2:17" x14ac:dyDescent="0.25">
      <c r="B17" s="6">
        <f t="shared" si="1"/>
        <v>9</v>
      </c>
      <c r="C17" s="6" t="s">
        <v>145</v>
      </c>
      <c r="D17" s="38" t="s">
        <v>173</v>
      </c>
      <c r="E17" s="38"/>
      <c r="F17" s="38"/>
      <c r="G17" s="38"/>
      <c r="H17" s="38"/>
      <c r="I17" s="38"/>
      <c r="J17" s="4">
        <v>90</v>
      </c>
      <c r="K17" s="4">
        <v>90</v>
      </c>
      <c r="L17" s="4">
        <v>90</v>
      </c>
      <c r="M17" s="4">
        <v>100</v>
      </c>
      <c r="N17" s="4">
        <v>100</v>
      </c>
      <c r="O17" s="4">
        <v>100</v>
      </c>
      <c r="P17" s="4">
        <v>0</v>
      </c>
      <c r="Q17" s="10">
        <f t="shared" si="0"/>
        <v>95</v>
      </c>
    </row>
    <row r="18" spans="2:17" x14ac:dyDescent="0.25">
      <c r="B18" s="6">
        <f t="shared" si="1"/>
        <v>10</v>
      </c>
      <c r="C18" s="6" t="s">
        <v>146</v>
      </c>
      <c r="D18" s="38" t="s">
        <v>174</v>
      </c>
      <c r="E18" s="38"/>
      <c r="F18" s="38"/>
      <c r="G18" s="38"/>
      <c r="H18" s="38"/>
      <c r="I18" s="38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6" t="s">
        <v>147</v>
      </c>
      <c r="D19" s="38" t="s">
        <v>175</v>
      </c>
      <c r="E19" s="38"/>
      <c r="F19" s="38"/>
      <c r="G19" s="38"/>
      <c r="H19" s="38"/>
      <c r="I19" s="38"/>
      <c r="J19" s="4">
        <v>90</v>
      </c>
      <c r="K19" s="4">
        <v>100</v>
      </c>
      <c r="L19" s="4">
        <v>100</v>
      </c>
      <c r="M19" s="4">
        <v>100</v>
      </c>
      <c r="N19" s="4">
        <v>100</v>
      </c>
      <c r="O19" s="4">
        <v>100</v>
      </c>
      <c r="P19" s="4">
        <v>0</v>
      </c>
      <c r="Q19" s="10">
        <f t="shared" si="0"/>
        <v>98.333333333333329</v>
      </c>
    </row>
    <row r="20" spans="2:17" x14ac:dyDescent="0.25">
      <c r="B20" s="6">
        <f t="shared" si="1"/>
        <v>12</v>
      </c>
      <c r="C20" s="6" t="s">
        <v>148</v>
      </c>
      <c r="D20" s="38" t="s">
        <v>176</v>
      </c>
      <c r="E20" s="38"/>
      <c r="F20" s="38"/>
      <c r="G20" s="38"/>
      <c r="H20" s="38"/>
      <c r="I20" s="38"/>
      <c r="J20" s="4">
        <v>100</v>
      </c>
      <c r="K20" s="4">
        <v>100</v>
      </c>
      <c r="L20" s="4">
        <v>100</v>
      </c>
      <c r="M20" s="4">
        <v>100</v>
      </c>
      <c r="N20" s="4">
        <v>100</v>
      </c>
      <c r="O20" s="4">
        <v>100</v>
      </c>
      <c r="P20" s="4">
        <v>0</v>
      </c>
      <c r="Q20" s="10">
        <f t="shared" si="0"/>
        <v>100</v>
      </c>
    </row>
    <row r="21" spans="2:17" x14ac:dyDescent="0.25">
      <c r="B21" s="6">
        <f t="shared" si="1"/>
        <v>13</v>
      </c>
      <c r="C21" s="6" t="s">
        <v>150</v>
      </c>
      <c r="D21" s="38" t="s">
        <v>178</v>
      </c>
      <c r="E21" s="38"/>
      <c r="F21" s="38"/>
      <c r="G21" s="38"/>
      <c r="H21" s="38"/>
      <c r="I21" s="38"/>
      <c r="J21" s="4">
        <v>0</v>
      </c>
      <c r="K21" s="4">
        <v>0</v>
      </c>
      <c r="L21" s="4">
        <v>0</v>
      </c>
      <c r="M21" s="4">
        <v>100</v>
      </c>
      <c r="N21" s="4">
        <v>100</v>
      </c>
      <c r="O21" s="4">
        <v>100</v>
      </c>
      <c r="P21" s="4">
        <v>0</v>
      </c>
      <c r="Q21" s="10">
        <f t="shared" si="0"/>
        <v>50</v>
      </c>
    </row>
    <row r="22" spans="2:17" x14ac:dyDescent="0.25">
      <c r="B22" s="6">
        <f t="shared" si="1"/>
        <v>14</v>
      </c>
      <c r="C22" s="6" t="s">
        <v>151</v>
      </c>
      <c r="D22" s="38" t="s">
        <v>179</v>
      </c>
      <c r="E22" s="38"/>
      <c r="F22" s="38"/>
      <c r="G22" s="38"/>
      <c r="H22" s="38"/>
      <c r="I22" s="38"/>
      <c r="J22" s="4">
        <v>100</v>
      </c>
      <c r="K22" s="4">
        <v>100</v>
      </c>
      <c r="L22" s="4">
        <v>100</v>
      </c>
      <c r="M22" s="4">
        <v>100</v>
      </c>
      <c r="N22" s="4">
        <v>100</v>
      </c>
      <c r="O22" s="4">
        <v>100</v>
      </c>
      <c r="P22" s="4">
        <v>0</v>
      </c>
      <c r="Q22" s="10">
        <f t="shared" si="0"/>
        <v>100</v>
      </c>
    </row>
    <row r="23" spans="2:17" x14ac:dyDescent="0.25">
      <c r="B23" s="6">
        <f t="shared" si="1"/>
        <v>15</v>
      </c>
      <c r="C23" s="6" t="s">
        <v>152</v>
      </c>
      <c r="D23" s="38" t="s">
        <v>180</v>
      </c>
      <c r="E23" s="38"/>
      <c r="F23" s="38"/>
      <c r="G23" s="38"/>
      <c r="H23" s="38"/>
      <c r="I23" s="38"/>
      <c r="J23" s="4">
        <v>90</v>
      </c>
      <c r="K23" s="4">
        <v>90</v>
      </c>
      <c r="L23" s="4">
        <v>90</v>
      </c>
      <c r="M23" s="4">
        <v>100</v>
      </c>
      <c r="N23" s="4">
        <v>100</v>
      </c>
      <c r="O23" s="4">
        <v>100</v>
      </c>
      <c r="P23" s="4">
        <v>0</v>
      </c>
      <c r="Q23" s="10">
        <f t="shared" si="0"/>
        <v>95</v>
      </c>
    </row>
    <row r="24" spans="2:17" x14ac:dyDescent="0.25">
      <c r="B24" s="6">
        <f t="shared" si="1"/>
        <v>16</v>
      </c>
      <c r="C24" s="6" t="s">
        <v>154</v>
      </c>
      <c r="D24" s="38" t="s">
        <v>182</v>
      </c>
      <c r="E24" s="38"/>
      <c r="F24" s="38"/>
      <c r="G24" s="38"/>
      <c r="H24" s="38"/>
      <c r="I24" s="38"/>
      <c r="J24" s="4">
        <v>100</v>
      </c>
      <c r="K24" s="4">
        <v>100</v>
      </c>
      <c r="L24" s="4">
        <v>100</v>
      </c>
      <c r="M24" s="4">
        <v>100</v>
      </c>
      <c r="N24" s="4">
        <v>100</v>
      </c>
      <c r="O24" s="4">
        <v>100</v>
      </c>
      <c r="P24" s="4">
        <v>0</v>
      </c>
      <c r="Q24" s="10">
        <f t="shared" si="0"/>
        <v>100</v>
      </c>
    </row>
    <row r="25" spans="2:17" x14ac:dyDescent="0.25">
      <c r="B25" s="6">
        <f t="shared" si="1"/>
        <v>17</v>
      </c>
      <c r="C25" s="6" t="s">
        <v>155</v>
      </c>
      <c r="D25" s="38" t="s">
        <v>183</v>
      </c>
      <c r="E25" s="38"/>
      <c r="F25" s="38"/>
      <c r="G25" s="38"/>
      <c r="H25" s="38"/>
      <c r="I25" s="38"/>
      <c r="J25" s="4">
        <v>100</v>
      </c>
      <c r="K25" s="4">
        <v>100</v>
      </c>
      <c r="L25" s="4">
        <v>100</v>
      </c>
      <c r="M25" s="4">
        <v>100</v>
      </c>
      <c r="N25" s="4">
        <v>100</v>
      </c>
      <c r="O25" s="4">
        <v>100</v>
      </c>
      <c r="P25" s="4">
        <v>0</v>
      </c>
      <c r="Q25" s="10">
        <f t="shared" si="0"/>
        <v>100</v>
      </c>
    </row>
    <row r="26" spans="2:17" x14ac:dyDescent="0.25">
      <c r="B26" s="6">
        <f t="shared" si="1"/>
        <v>18</v>
      </c>
      <c r="C26" s="6" t="s">
        <v>156</v>
      </c>
      <c r="D26" s="38" t="s">
        <v>184</v>
      </c>
      <c r="E26" s="38"/>
      <c r="F26" s="38"/>
      <c r="G26" s="38"/>
      <c r="H26" s="38"/>
      <c r="I26" s="38"/>
      <c r="J26" s="4">
        <v>100</v>
      </c>
      <c r="K26" s="4">
        <v>100</v>
      </c>
      <c r="L26" s="4">
        <v>100</v>
      </c>
      <c r="M26" s="4">
        <v>70</v>
      </c>
      <c r="N26" s="4">
        <v>100</v>
      </c>
      <c r="O26" s="4">
        <v>100</v>
      </c>
      <c r="P26" s="4">
        <v>0</v>
      </c>
      <c r="Q26" s="10">
        <f t="shared" si="0"/>
        <v>95</v>
      </c>
    </row>
    <row r="27" spans="2:17" x14ac:dyDescent="0.25">
      <c r="B27" s="6">
        <f t="shared" si="1"/>
        <v>19</v>
      </c>
      <c r="C27" s="6" t="s">
        <v>157</v>
      </c>
      <c r="D27" s="38" t="s">
        <v>185</v>
      </c>
      <c r="E27" s="38"/>
      <c r="F27" s="38"/>
      <c r="G27" s="38"/>
      <c r="H27" s="38"/>
      <c r="I27" s="38"/>
      <c r="J27" s="4">
        <v>100</v>
      </c>
      <c r="K27" s="4">
        <v>100</v>
      </c>
      <c r="L27" s="4">
        <v>100</v>
      </c>
      <c r="M27" s="4">
        <v>100</v>
      </c>
      <c r="N27" s="4">
        <v>100</v>
      </c>
      <c r="O27" s="4">
        <v>100</v>
      </c>
      <c r="P27" s="4">
        <v>0</v>
      </c>
      <c r="Q27" s="10">
        <f t="shared" si="0"/>
        <v>100</v>
      </c>
    </row>
    <row r="28" spans="2:17" x14ac:dyDescent="0.25">
      <c r="B28" s="6">
        <f t="shared" si="1"/>
        <v>20</v>
      </c>
      <c r="C28" s="6" t="s">
        <v>158</v>
      </c>
      <c r="D28" s="38" t="s">
        <v>186</v>
      </c>
      <c r="E28" s="38"/>
      <c r="F28" s="38"/>
      <c r="G28" s="38"/>
      <c r="H28" s="38"/>
      <c r="I28" s="38"/>
      <c r="J28" s="4">
        <v>100</v>
      </c>
      <c r="K28" s="4">
        <v>100</v>
      </c>
      <c r="L28" s="4">
        <v>100</v>
      </c>
      <c r="M28" s="4">
        <v>100</v>
      </c>
      <c r="N28" s="4">
        <v>100</v>
      </c>
      <c r="O28" s="4">
        <v>100</v>
      </c>
      <c r="P28" s="4">
        <v>0</v>
      </c>
      <c r="Q28" s="10">
        <f t="shared" si="0"/>
        <v>100</v>
      </c>
    </row>
    <row r="29" spans="2:17" x14ac:dyDescent="0.25">
      <c r="B29" s="6">
        <f t="shared" si="1"/>
        <v>21</v>
      </c>
      <c r="C29" s="6" t="s">
        <v>159</v>
      </c>
      <c r="D29" s="38" t="s">
        <v>187</v>
      </c>
      <c r="E29" s="38"/>
      <c r="F29" s="38"/>
      <c r="G29" s="38"/>
      <c r="H29" s="38"/>
      <c r="I29" s="38"/>
      <c r="J29" s="4">
        <v>100</v>
      </c>
      <c r="K29" s="4">
        <v>100</v>
      </c>
      <c r="L29" s="4">
        <v>100</v>
      </c>
      <c r="M29" s="4">
        <v>100</v>
      </c>
      <c r="N29" s="4">
        <v>100</v>
      </c>
      <c r="O29" s="4">
        <v>100</v>
      </c>
      <c r="P29" s="4">
        <v>0</v>
      </c>
      <c r="Q29" s="10">
        <f t="shared" si="0"/>
        <v>100</v>
      </c>
    </row>
    <row r="30" spans="2:17" x14ac:dyDescent="0.25">
      <c r="B30" s="6">
        <f t="shared" si="1"/>
        <v>22</v>
      </c>
      <c r="C30" s="6" t="s">
        <v>160</v>
      </c>
      <c r="D30" s="38" t="s">
        <v>188</v>
      </c>
      <c r="E30" s="38"/>
      <c r="F30" s="38"/>
      <c r="G30" s="38"/>
      <c r="H30" s="38"/>
      <c r="I30" s="38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s="6" t="s">
        <v>161</v>
      </c>
      <c r="D31" s="38" t="s">
        <v>189</v>
      </c>
      <c r="E31" s="38"/>
      <c r="F31" s="38"/>
      <c r="G31" s="38"/>
      <c r="H31" s="38"/>
      <c r="I31" s="38"/>
      <c r="J31" s="4">
        <v>100</v>
      </c>
      <c r="K31" s="4">
        <v>100</v>
      </c>
      <c r="L31" s="4">
        <v>100</v>
      </c>
      <c r="M31" s="4">
        <v>100</v>
      </c>
      <c r="N31" s="4">
        <v>100</v>
      </c>
      <c r="O31" s="4">
        <v>100</v>
      </c>
      <c r="P31" s="4">
        <v>0</v>
      </c>
      <c r="Q31" s="10">
        <f t="shared" si="0"/>
        <v>100</v>
      </c>
    </row>
    <row r="32" spans="2:17" x14ac:dyDescent="0.25">
      <c r="B32" s="6">
        <f t="shared" si="1"/>
        <v>24</v>
      </c>
      <c r="C32" s="6" t="s">
        <v>162</v>
      </c>
      <c r="D32" s="38" t="s">
        <v>190</v>
      </c>
      <c r="E32" s="38"/>
      <c r="F32" s="38"/>
      <c r="G32" s="38"/>
      <c r="H32" s="38"/>
      <c r="I32" s="38"/>
      <c r="J32" s="4">
        <v>100</v>
      </c>
      <c r="K32" s="4">
        <v>100</v>
      </c>
      <c r="L32" s="4">
        <v>100</v>
      </c>
      <c r="M32" s="4">
        <v>100</v>
      </c>
      <c r="N32" s="4">
        <v>100</v>
      </c>
      <c r="O32" s="4">
        <v>100</v>
      </c>
      <c r="P32" s="4">
        <v>0</v>
      </c>
      <c r="Q32" s="10">
        <f t="shared" si="0"/>
        <v>100</v>
      </c>
    </row>
    <row r="33" spans="2:17" x14ac:dyDescent="0.2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>
        <f t="shared" ref="J33:O33" si="2">SUM(J9:J32)</f>
        <v>2060</v>
      </c>
      <c r="K33" s="4">
        <f t="shared" si="2"/>
        <v>2040</v>
      </c>
      <c r="L33" s="4">
        <f t="shared" si="2"/>
        <v>2040</v>
      </c>
      <c r="M33" s="4">
        <f t="shared" si="2"/>
        <v>2120</v>
      </c>
      <c r="N33" s="4">
        <f t="shared" si="2"/>
        <v>2150</v>
      </c>
      <c r="O33" s="4">
        <f t="shared" si="2"/>
        <v>2150</v>
      </c>
      <c r="P33" s="4"/>
      <c r="Q33" s="19">
        <f>SUM(Q9:Q32)</f>
        <v>2093.3333333333335</v>
      </c>
    </row>
    <row r="34" spans="2:17" x14ac:dyDescent="0.2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>
        <f t="shared" ref="Q34:Q48" si="3">SUM(J34:P34)/7</f>
        <v>0</v>
      </c>
    </row>
    <row r="35" spans="2:17" x14ac:dyDescent="0.2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>
        <f t="shared" si="3"/>
        <v>0</v>
      </c>
    </row>
    <row r="36" spans="2:17" x14ac:dyDescent="0.2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>
        <f t="shared" si="3"/>
        <v>0</v>
      </c>
    </row>
    <row r="37" spans="2:17" x14ac:dyDescent="0.2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>
        <f t="shared" si="3"/>
        <v>0</v>
      </c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>
        <f t="shared" si="3"/>
        <v>0</v>
      </c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>
        <f t="shared" si="3"/>
        <v>0</v>
      </c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>
        <f t="shared" si="3"/>
        <v>0</v>
      </c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3"/>
        <v>0</v>
      </c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3"/>
        <v>0</v>
      </c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3"/>
        <v>0</v>
      </c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3"/>
        <v>0</v>
      </c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3"/>
        <v>0</v>
      </c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3"/>
        <v>0</v>
      </c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3"/>
        <v>0</v>
      </c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3"/>
        <v>0</v>
      </c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4">SUM(J49:P49)/7</f>
        <v>0</v>
      </c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4"/>
        <v>0</v>
      </c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4"/>
        <v>0</v>
      </c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4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4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v>21</v>
      </c>
      <c r="K54" s="11">
        <v>21</v>
      </c>
      <c r="L54" s="11">
        <v>21</v>
      </c>
      <c r="M54" s="11">
        <v>22</v>
      </c>
      <c r="N54" s="11">
        <v>22</v>
      </c>
      <c r="O54" s="11">
        <v>22</v>
      </c>
      <c r="P54" s="11">
        <f t="shared" ref="P54" si="5">COUNTIF(P9:P53,"&gt;=70")</f>
        <v>0</v>
      </c>
      <c r="Q54" s="15">
        <f t="shared" ref="Q54" si="6">COUNTIF(Q9:Q48,"&gt;=70")</f>
        <v>22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3</v>
      </c>
      <c r="K55" s="12">
        <f t="shared" ref="K55:P55" si="7">COUNTIF(K9:K53,"&lt;70")</f>
        <v>3</v>
      </c>
      <c r="L55" s="12">
        <f t="shared" si="7"/>
        <v>3</v>
      </c>
      <c r="M55" s="12">
        <f t="shared" si="7"/>
        <v>2</v>
      </c>
      <c r="N55" s="12">
        <f t="shared" ref="N55:O55" si="8">COUNTIF(N9:N53,"&lt;70")</f>
        <v>2</v>
      </c>
      <c r="O55" s="12">
        <f t="shared" si="8"/>
        <v>2</v>
      </c>
      <c r="P55" s="12">
        <f t="shared" si="7"/>
        <v>24</v>
      </c>
      <c r="Q55" s="12">
        <v>2</v>
      </c>
    </row>
    <row r="56" spans="2:17" x14ac:dyDescent="0.25">
      <c r="C56" s="21"/>
      <c r="D56" s="21"/>
      <c r="E56" s="21"/>
      <c r="H56" s="25" t="s">
        <v>21</v>
      </c>
      <c r="I56" s="25"/>
      <c r="J56" s="12">
        <v>24</v>
      </c>
      <c r="K56" s="12">
        <v>24</v>
      </c>
      <c r="L56" s="12">
        <v>24</v>
      </c>
      <c r="M56" s="12">
        <v>24</v>
      </c>
      <c r="N56" s="12">
        <v>24</v>
      </c>
      <c r="O56" s="12">
        <v>24</v>
      </c>
      <c r="P56" s="12">
        <v>24</v>
      </c>
      <c r="Q56" s="12">
        <v>24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0.875</v>
      </c>
      <c r="K57" s="14">
        <f t="shared" ref="K57:Q57" si="9">K54/K56</f>
        <v>0.875</v>
      </c>
      <c r="L57" s="14">
        <f t="shared" si="9"/>
        <v>0.875</v>
      </c>
      <c r="M57" s="14">
        <f t="shared" si="9"/>
        <v>0.91666666666666663</v>
      </c>
      <c r="N57" s="14">
        <f t="shared" si="9"/>
        <v>0.91666666666666663</v>
      </c>
      <c r="O57" s="14">
        <f t="shared" si="9"/>
        <v>0.91666666666666663</v>
      </c>
      <c r="P57" s="14">
        <f t="shared" si="9"/>
        <v>0</v>
      </c>
      <c r="Q57" s="14">
        <f t="shared" si="9"/>
        <v>0.91666666666666663</v>
      </c>
    </row>
    <row r="58" spans="2:17" x14ac:dyDescent="0.25">
      <c r="C58" s="21"/>
      <c r="D58" s="21"/>
      <c r="E58" s="1"/>
      <c r="H58" s="26" t="s">
        <v>17</v>
      </c>
      <c r="I58" s="26"/>
      <c r="J58" s="13">
        <v>0.12</v>
      </c>
      <c r="K58" s="13">
        <f t="shared" ref="K58:P58" si="10">K55/K56</f>
        <v>0.125</v>
      </c>
      <c r="L58" s="14">
        <f t="shared" si="10"/>
        <v>0.125</v>
      </c>
      <c r="M58" s="14">
        <f t="shared" si="10"/>
        <v>8.3333333333333329E-2</v>
      </c>
      <c r="N58" s="14">
        <f t="shared" si="10"/>
        <v>8.3333333333333329E-2</v>
      </c>
      <c r="O58" s="14">
        <f t="shared" si="10"/>
        <v>8.3333333333333329E-2</v>
      </c>
      <c r="P58" s="14">
        <f t="shared" si="10"/>
        <v>1</v>
      </c>
      <c r="Q58" s="14">
        <v>0.12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TALLER DE ETICA 207 A</vt:lpstr>
      <vt:lpstr>TALLER DE ETICA 207 C</vt:lpstr>
      <vt:lpstr>DINAMICA SOCIAL</vt:lpstr>
      <vt:lpstr>LEGISLACION LABORAL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torres virgen</cp:lastModifiedBy>
  <cp:lastPrinted>2023-03-21T15:13:53Z</cp:lastPrinted>
  <dcterms:created xsi:type="dcterms:W3CDTF">2023-03-14T19:16:59Z</dcterms:created>
  <dcterms:modified xsi:type="dcterms:W3CDTF">2023-06-22T15:45:10Z</dcterms:modified>
</cp:coreProperties>
</file>