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mmasd\Downloads\SEM_FEB_JUL_2023\REPORTES\REPORTE_SGI\2_REPORTE_MAYO_23\"/>
    </mc:Choice>
  </mc:AlternateContent>
  <xr:revisionPtr revIDLastSave="0" documentId="13_ncr:1_{0409420B-3E79-430F-A94E-0D8035E70474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H17" i="4" l="1"/>
  <c r="H16" i="4"/>
  <c r="H15" i="4"/>
  <c r="H14" i="4"/>
  <c r="H17" i="3"/>
  <c r="H16" i="3"/>
  <c r="H15" i="3"/>
  <c r="H14" i="3"/>
  <c r="H15" i="2" l="1"/>
  <c r="H14" i="1"/>
  <c r="H16" i="2"/>
  <c r="H17" i="2"/>
  <c r="H14" i="2"/>
  <c r="N27" i="5"/>
  <c r="M27" i="5"/>
  <c r="K27" i="5"/>
  <c r="G27" i="5"/>
  <c r="F27" i="5"/>
  <c r="N27" i="4"/>
  <c r="M27" i="4"/>
  <c r="K27" i="4"/>
  <c r="G27" i="4"/>
  <c r="F27" i="4"/>
  <c r="N27" i="3"/>
  <c r="M27" i="3"/>
  <c r="K27" i="3"/>
  <c r="G27" i="3"/>
  <c r="F27" i="3"/>
  <c r="N27" i="2"/>
  <c r="M27" i="2"/>
  <c r="K27" i="2"/>
  <c r="G27" i="2"/>
  <c r="F27" i="2"/>
  <c r="E27" i="2"/>
  <c r="I27" i="2" l="1"/>
  <c r="J27" i="2" s="1"/>
  <c r="L27" i="2"/>
  <c r="H27" i="2"/>
  <c r="J15" i="1" l="1"/>
  <c r="J17" i="1"/>
  <c r="J14" i="1"/>
  <c r="H15" i="1"/>
  <c r="L15" i="1"/>
  <c r="H16" i="1"/>
  <c r="J16" i="1"/>
  <c r="L16" i="1"/>
  <c r="H17" i="1"/>
  <c r="L17" i="1"/>
  <c r="M26" i="1"/>
  <c r="N26" i="1"/>
  <c r="K26" i="1"/>
  <c r="L14" i="1"/>
  <c r="G26" i="1" l="1"/>
  <c r="F26" i="1" l="1"/>
  <c r="E26" i="1"/>
  <c r="I26" i="1" l="1"/>
  <c r="J26" i="1" s="1"/>
  <c r="L26" i="1"/>
  <c r="H26" i="1"/>
  <c r="A14" i="2"/>
  <c r="I15" i="2"/>
  <c r="J15" i="2" s="1"/>
  <c r="I16" i="2"/>
  <c r="J16" i="2" s="1"/>
  <c r="I17" i="2"/>
  <c r="J17" i="2" s="1"/>
  <c r="E17" i="5" l="1"/>
  <c r="I17" i="5" s="1"/>
  <c r="J17" i="5" s="1"/>
  <c r="D17" i="5"/>
  <c r="C17" i="5"/>
  <c r="A17" i="5"/>
  <c r="E16" i="5"/>
  <c r="L16" i="5" s="1"/>
  <c r="D16" i="5"/>
  <c r="C16" i="5"/>
  <c r="A16" i="5"/>
  <c r="E15" i="5"/>
  <c r="H15" i="5" s="1"/>
  <c r="D15" i="5"/>
  <c r="C15" i="5"/>
  <c r="A15" i="5"/>
  <c r="E14" i="5"/>
  <c r="D14" i="5"/>
  <c r="C14" i="5"/>
  <c r="A14" i="5"/>
  <c r="B10" i="5"/>
  <c r="B36" i="5" s="1"/>
  <c r="L8" i="5"/>
  <c r="H8" i="5"/>
  <c r="E8" i="5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E14" i="4"/>
  <c r="D14" i="4"/>
  <c r="C14" i="4"/>
  <c r="A14" i="4"/>
  <c r="B10" i="4"/>
  <c r="B36" i="4" s="1"/>
  <c r="L8" i="4"/>
  <c r="H8" i="4"/>
  <c r="E8" i="4"/>
  <c r="E17" i="3"/>
  <c r="I17" i="3" s="1"/>
  <c r="J17" i="3" s="1"/>
  <c r="D17" i="3"/>
  <c r="C17" i="3"/>
  <c r="A17" i="3"/>
  <c r="E16" i="3"/>
  <c r="I16" i="3" s="1"/>
  <c r="J16" i="3" s="1"/>
  <c r="D16" i="3"/>
  <c r="C16" i="3"/>
  <c r="A16" i="3"/>
  <c r="E15" i="3"/>
  <c r="I15" i="3" s="1"/>
  <c r="J15" i="3" s="1"/>
  <c r="D15" i="3"/>
  <c r="C15" i="3"/>
  <c r="A15" i="3"/>
  <c r="E14" i="3"/>
  <c r="D14" i="3"/>
  <c r="C14" i="3"/>
  <c r="A14" i="3"/>
  <c r="B10" i="3"/>
  <c r="B36" i="3" s="1"/>
  <c r="L8" i="3"/>
  <c r="H8" i="3"/>
  <c r="E8" i="3"/>
  <c r="D17" i="2"/>
  <c r="C17" i="2"/>
  <c r="A17" i="2"/>
  <c r="D16" i="2"/>
  <c r="C16" i="2"/>
  <c r="A16" i="2"/>
  <c r="D15" i="2"/>
  <c r="C15" i="2"/>
  <c r="A15" i="2"/>
  <c r="I14" i="2"/>
  <c r="J14" i="2" s="1"/>
  <c r="D14" i="2"/>
  <c r="C14" i="2"/>
  <c r="B10" i="2"/>
  <c r="B36" i="2" s="1"/>
  <c r="L8" i="2"/>
  <c r="H8" i="2"/>
  <c r="E8" i="2"/>
  <c r="B35" i="1"/>
  <c r="I14" i="4" l="1"/>
  <c r="J14" i="4" s="1"/>
  <c r="E27" i="4"/>
  <c r="I14" i="3"/>
  <c r="J14" i="3" s="1"/>
  <c r="E27" i="3"/>
  <c r="E27" i="5"/>
  <c r="L17" i="5"/>
  <c r="L14" i="5"/>
  <c r="H14" i="5"/>
  <c r="H16" i="5"/>
  <c r="H17" i="5"/>
  <c r="I14" i="5"/>
  <c r="J14" i="5" s="1"/>
  <c r="I15" i="5"/>
  <c r="J15" i="5" s="1"/>
  <c r="I16" i="5"/>
  <c r="J16" i="5" s="1"/>
  <c r="L15" i="5"/>
  <c r="I27" i="4" l="1"/>
  <c r="J27" i="4" s="1"/>
  <c r="L27" i="4"/>
  <c r="H27" i="4"/>
  <c r="I27" i="5"/>
  <c r="J27" i="5" s="1"/>
  <c r="L27" i="5"/>
  <c r="H27" i="5"/>
  <c r="I27" i="3"/>
  <c r="J27" i="3" s="1"/>
  <c r="L27" i="3"/>
  <c r="H27" i="3"/>
</calcChain>
</file>

<file path=xl/sharedStrings.xml><?xml version="1.0" encoding="utf-8"?>
<sst xmlns="http://schemas.openxmlformats.org/spreadsheetml/2006/main" count="197" uniqueCount="51">
  <si>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</si>
  <si>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</si>
  <si>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</si>
  <si>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</si>
  <si>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</si>
  <si>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</si>
  <si>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</si>
  <si>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</si>
  <si>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</si>
  <si>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</si>
  <si>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</si>
  <si>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</si>
  <si>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</si>
  <si>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</si>
  <si>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</si>
  <si>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</si>
  <si>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</si>
  <si>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</si>
  <si>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</si>
  <si>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</si>
  <si>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</si>
  <si>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</si>
  <si>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</si>
  <si>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</si>
  <si>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</si>
  <si>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</si>
  <si>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</si>
  <si>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</si>
  <si>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</si>
  <si>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</si>
  <si>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</si>
  <si>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</si>
  <si>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FUNDAMENTOS DE PROGRAMACIÓN</t>
  </si>
  <si>
    <t xml:space="preserve"> -</t>
  </si>
  <si>
    <t>ISIC</t>
  </si>
  <si>
    <t>PROFESOR(A):</t>
  </si>
  <si>
    <t>1°</t>
  </si>
  <si>
    <t>M.T.I. MONTSERRAT MASDEFIOL SUÁREZ</t>
  </si>
  <si>
    <t>FEB  - JUL  23</t>
  </si>
  <si>
    <t>AR-FP</t>
  </si>
  <si>
    <t>ISC. LILY ALEJANDRA MEDRANO MENDOZA</t>
  </si>
  <si>
    <t>PROGRAMACIÓN ORIENTADA A OBJETOS</t>
  </si>
  <si>
    <t>204A</t>
  </si>
  <si>
    <t>204B</t>
  </si>
  <si>
    <t>INGENIERÍA DE SOFTWARE</t>
  </si>
  <si>
    <t>604A</t>
  </si>
  <si>
    <t>S/E</t>
  </si>
  <si>
    <t>2°</t>
  </si>
  <si>
    <t>3°</t>
  </si>
  <si>
    <t>4°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</si>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</sst>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5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 vertical="center"/>
    </xf>
    <xf numFmtId="9" fontId="1" fillId="0" borderId="16" xfId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3" borderId="15" xfId="1" applyNumberFormat="1" applyFont="1" applyFill="1" applyBorder="1" applyAlignment="1">
      <alignment horizontal="center" vertical="center"/>
    </xf>
    <xf numFmtId="9" fontId="1" fillId="3" borderId="17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7" fillId="0" borderId="0" xfId="0" applyFont="1"/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opLeftCell="A10" zoomScale="80" zoomScaleNormal="80" workbookViewId="0">
      <selection activeCell="E26" sqref="E26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30" t="s">
        <v>3</v>
      </c>
      <c r="B6" s="29"/>
      <c r="C6" s="29"/>
      <c r="D6" s="29"/>
      <c r="E6" s="33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 t="s">
        <v>36</v>
      </c>
      <c r="C8" s="32"/>
      <c r="D8" s="5" t="s">
        <v>6</v>
      </c>
      <c r="E8" s="6">
        <v>4</v>
      </c>
      <c r="F8" s="1"/>
      <c r="G8" s="4" t="s">
        <v>7</v>
      </c>
      <c r="H8" s="6">
        <v>3</v>
      </c>
      <c r="I8" s="38" t="s">
        <v>8</v>
      </c>
      <c r="J8" s="29"/>
      <c r="K8" s="29"/>
      <c r="L8" s="31" t="s">
        <v>38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35</v>
      </c>
      <c r="B10" s="31" t="s">
        <v>37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5" customHeight="1" x14ac:dyDescent="0.35">
      <c r="A14" s="20" t="s">
        <v>32</v>
      </c>
      <c r="B14" s="9" t="s">
        <v>21</v>
      </c>
      <c r="C14" s="9" t="s">
        <v>39</v>
      </c>
      <c r="D14" s="9" t="s">
        <v>34</v>
      </c>
      <c r="E14" s="9">
        <v>9</v>
      </c>
      <c r="F14" s="9">
        <v>6</v>
      </c>
      <c r="G14" s="9"/>
      <c r="H14" s="22">
        <f t="shared" ref="H14:H17" si="0">F14/E14</f>
        <v>0.66666666666666663</v>
      </c>
      <c r="I14" s="23">
        <v>3</v>
      </c>
      <c r="J14" s="22">
        <f t="shared" ref="J14" si="1">I14/E14</f>
        <v>0.33333333333333331</v>
      </c>
      <c r="K14" s="23">
        <v>0</v>
      </c>
      <c r="L14" s="22">
        <f t="shared" ref="L14" si="2">K14/E14</f>
        <v>0</v>
      </c>
      <c r="M14" s="9">
        <v>49</v>
      </c>
      <c r="N14" s="11">
        <v>0.67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5" customHeight="1" x14ac:dyDescent="0.35">
      <c r="A15" s="20" t="s">
        <v>41</v>
      </c>
      <c r="B15" s="9" t="s">
        <v>21</v>
      </c>
      <c r="C15" s="9" t="s">
        <v>42</v>
      </c>
      <c r="D15" s="9" t="s">
        <v>34</v>
      </c>
      <c r="E15" s="9">
        <v>36</v>
      </c>
      <c r="F15" s="9">
        <v>32</v>
      </c>
      <c r="G15" s="9"/>
      <c r="H15" s="22">
        <f t="shared" si="0"/>
        <v>0.88888888888888884</v>
      </c>
      <c r="I15" s="23">
        <v>4</v>
      </c>
      <c r="J15" s="22">
        <f t="shared" ref="J15:J17" si="3">I15/E15</f>
        <v>0.1111111111111111</v>
      </c>
      <c r="K15" s="23">
        <v>0</v>
      </c>
      <c r="L15" s="22">
        <f t="shared" ref="L15:L17" si="4">K15/E15</f>
        <v>0</v>
      </c>
      <c r="M15" s="9">
        <v>72</v>
      </c>
      <c r="N15" s="11">
        <v>0.89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8.5" customHeight="1" x14ac:dyDescent="0.35">
      <c r="A16" s="20" t="s">
        <v>41</v>
      </c>
      <c r="B16" s="9" t="s">
        <v>21</v>
      </c>
      <c r="C16" s="9" t="s">
        <v>43</v>
      </c>
      <c r="D16" s="9" t="s">
        <v>34</v>
      </c>
      <c r="E16" s="9">
        <v>18</v>
      </c>
      <c r="F16" s="9">
        <v>14</v>
      </c>
      <c r="G16" s="9"/>
      <c r="H16" s="22">
        <f t="shared" si="0"/>
        <v>0.77777777777777779</v>
      </c>
      <c r="I16" s="23">
        <v>4</v>
      </c>
      <c r="J16" s="22">
        <f t="shared" si="3"/>
        <v>0.22222222222222221</v>
      </c>
      <c r="K16" s="23">
        <v>0</v>
      </c>
      <c r="L16" s="22">
        <f t="shared" si="4"/>
        <v>0</v>
      </c>
      <c r="M16" s="9">
        <v>61</v>
      </c>
      <c r="N16" s="11">
        <v>0.78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5" customHeight="1" x14ac:dyDescent="0.35">
      <c r="A17" s="20" t="s">
        <v>44</v>
      </c>
      <c r="B17" s="9" t="s">
        <v>46</v>
      </c>
      <c r="C17" s="9" t="s">
        <v>45</v>
      </c>
      <c r="D17" s="9" t="s">
        <v>34</v>
      </c>
      <c r="E17" s="9">
        <v>21</v>
      </c>
      <c r="F17" s="9">
        <v>0</v>
      </c>
      <c r="G17" s="9"/>
      <c r="H17" s="22">
        <f t="shared" si="0"/>
        <v>0</v>
      </c>
      <c r="I17" s="23">
        <v>0</v>
      </c>
      <c r="J17" s="22">
        <f t="shared" si="3"/>
        <v>0</v>
      </c>
      <c r="K17" s="23">
        <v>0</v>
      </c>
      <c r="L17" s="22">
        <f t="shared" si="4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6.75" customHeight="1" x14ac:dyDescent="0.35">
      <c r="A18" s="20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35">
      <c r="A19" s="13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35">
      <c r="A26" s="14" t="s">
        <v>24</v>
      </c>
      <c r="B26" s="15" t="s">
        <v>33</v>
      </c>
      <c r="C26" s="15" t="s">
        <v>33</v>
      </c>
      <c r="D26" s="15" t="s">
        <v>33</v>
      </c>
      <c r="E26" s="15">
        <f>SUM(E14:E18)</f>
        <v>84</v>
      </c>
      <c r="F26" s="15">
        <f>SUM(F14:F18)</f>
        <v>52</v>
      </c>
      <c r="G26" s="21">
        <f>SUM(G14:G25)</f>
        <v>0</v>
      </c>
      <c r="H26" s="24">
        <f>SUM(F26:G26)/E26</f>
        <v>0.61904761904761907</v>
      </c>
      <c r="I26" s="21">
        <f>(E26-SUM(F26:G26))-K26</f>
        <v>32</v>
      </c>
      <c r="J26" s="24">
        <f>I26/E26</f>
        <v>0.38095238095238093</v>
      </c>
      <c r="K26" s="21">
        <f>SUM(K14:K25)</f>
        <v>0</v>
      </c>
      <c r="L26" s="24">
        <f>K26/E26</f>
        <v>0</v>
      </c>
      <c r="M26" s="21">
        <f>AVERAGE(M14:M25)</f>
        <v>45.5</v>
      </c>
      <c r="N26" s="25">
        <f>AVERAGE(N14:N25)</f>
        <v>0.58499999999999996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47" t="s">
        <v>25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48" t="s">
        <v>26</v>
      </c>
      <c r="C31" s="29"/>
      <c r="D31" s="29"/>
      <c r="E31" s="1"/>
      <c r="F31" s="1"/>
      <c r="G31" s="28" t="s">
        <v>27</v>
      </c>
      <c r="H31" s="29"/>
      <c r="I31" s="29"/>
      <c r="J31" s="2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49"/>
      <c r="C32" s="32"/>
      <c r="D32" s="32"/>
      <c r="E32" s="1"/>
      <c r="F32" s="1"/>
      <c r="G32" s="31"/>
      <c r="H32" s="32"/>
      <c r="I32" s="32"/>
      <c r="J32" s="3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50" t="s">
        <v>28</v>
      </c>
      <c r="B33" s="29"/>
      <c r="C33" s="7"/>
      <c r="D33" s="1"/>
      <c r="E33" s="50"/>
      <c r="F33" s="29"/>
      <c r="G33" s="29"/>
      <c r="H33" s="2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44" t="str">
        <f>B10</f>
        <v>M.T.I. MONTSERRAT MASDEFIOL SUÁREZ</v>
      </c>
      <c r="C35" s="45"/>
      <c r="D35" s="45"/>
      <c r="E35" s="18"/>
      <c r="F35" s="18"/>
      <c r="G35" s="46" t="s">
        <v>40</v>
      </c>
      <c r="H35" s="45"/>
      <c r="I35" s="45"/>
      <c r="J35" s="4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sheetProtection selectLockedCells="1" selectUnlockedCells="1"/>
  <mergeCells count="31">
    <mergeCell ref="B35:D35"/>
    <mergeCell ref="G35:J35"/>
    <mergeCell ref="A28:N28"/>
    <mergeCell ref="B31:D31"/>
    <mergeCell ref="G31:J31"/>
    <mergeCell ref="B32:D32"/>
    <mergeCell ref="G32:J32"/>
    <mergeCell ref="A33:B33"/>
    <mergeCell ref="E33:H33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7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topLeftCell="A10" zoomScale="70" zoomScaleNormal="70" workbookViewId="0">
      <selection activeCell="N14" sqref="N14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26953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6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30" t="s">
        <v>3</v>
      </c>
      <c r="B6" s="29"/>
      <c r="C6" s="29"/>
      <c r="D6" s="29"/>
      <c r="E6" s="33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 t="s">
        <v>47</v>
      </c>
      <c r="C8" s="32"/>
      <c r="D8" s="5" t="s">
        <v>6</v>
      </c>
      <c r="E8" s="17">
        <f>'1'!E8</f>
        <v>4</v>
      </c>
      <c r="G8" s="4" t="s">
        <v>7</v>
      </c>
      <c r="H8" s="17">
        <f>'1'!H8</f>
        <v>3</v>
      </c>
      <c r="I8" s="38" t="s">
        <v>8</v>
      </c>
      <c r="J8" s="29"/>
      <c r="K8" s="29"/>
      <c r="L8" s="31" t="str">
        <f>'1'!L8</f>
        <v>FEB  - JUL  23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29</v>
      </c>
      <c r="B10" s="31" t="str">
        <f>'1'!B10</f>
        <v>M.T.I. MONTSERRAT MASDEFIOL SUÁREZ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9" t="str">
        <f>'1'!A14</f>
        <v>FUNDAMENTOS DE PROGRAMACIÓN</v>
      </c>
      <c r="B14" s="9" t="s">
        <v>50</v>
      </c>
      <c r="C14" s="9" t="str">
        <f>'1'!C14</f>
        <v>AR-FP</v>
      </c>
      <c r="D14" s="9" t="str">
        <f>'1'!D14</f>
        <v>ISIC</v>
      </c>
      <c r="E14" s="9">
        <v>9</v>
      </c>
      <c r="F14" s="9">
        <v>5</v>
      </c>
      <c r="G14" s="9"/>
      <c r="H14" s="10">
        <f>F14/E14</f>
        <v>0.55555555555555558</v>
      </c>
      <c r="I14" s="9">
        <f t="shared" ref="I14:I17" si="0">(E14-SUM(F14:G14))-K14</f>
        <v>4</v>
      </c>
      <c r="J14" s="10">
        <f>I14/E14</f>
        <v>0.44444444444444442</v>
      </c>
      <c r="K14" s="9">
        <v>0</v>
      </c>
      <c r="L14" s="10">
        <v>0</v>
      </c>
      <c r="M14" s="9">
        <v>44</v>
      </c>
      <c r="N14" s="11">
        <v>0.56000000000000005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35">
      <c r="A15" s="9" t="str">
        <f>'1'!A15</f>
        <v>PROGRAMACIÓN ORIENTADA A OBJETOS</v>
      </c>
      <c r="B15" s="9" t="s">
        <v>50</v>
      </c>
      <c r="C15" s="9" t="str">
        <f>'1'!C15</f>
        <v>204A</v>
      </c>
      <c r="D15" s="9" t="str">
        <f>'1'!D15</f>
        <v>ISIC</v>
      </c>
      <c r="E15" s="9">
        <v>36</v>
      </c>
      <c r="F15" s="9">
        <v>33</v>
      </c>
      <c r="G15" s="9"/>
      <c r="H15" s="10">
        <f>F15/E15</f>
        <v>0.91666666666666663</v>
      </c>
      <c r="I15" s="9">
        <f t="shared" si="0"/>
        <v>3</v>
      </c>
      <c r="J15" s="10">
        <f t="shared" ref="J15:J17" si="1">I15/E15</f>
        <v>8.3333333333333329E-2</v>
      </c>
      <c r="K15" s="9">
        <v>0</v>
      </c>
      <c r="L15" s="10">
        <v>0</v>
      </c>
      <c r="M15" s="9">
        <v>76</v>
      </c>
      <c r="N15" s="11">
        <v>0.89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35">
      <c r="A16" s="9" t="str">
        <f>'1'!A16</f>
        <v>PROGRAMACIÓN ORIENTADA A OBJETOS</v>
      </c>
      <c r="B16" s="9" t="s">
        <v>50</v>
      </c>
      <c r="C16" s="9" t="str">
        <f>'1'!C16</f>
        <v>204B</v>
      </c>
      <c r="D16" s="9" t="str">
        <f>'1'!D16</f>
        <v>ISIC</v>
      </c>
      <c r="E16" s="9">
        <v>18</v>
      </c>
      <c r="F16" s="9">
        <v>13</v>
      </c>
      <c r="G16" s="9"/>
      <c r="H16" s="10">
        <f t="shared" ref="H15:H17" si="2">F16/E16</f>
        <v>0.72222222222222221</v>
      </c>
      <c r="I16" s="9">
        <f t="shared" si="0"/>
        <v>5</v>
      </c>
      <c r="J16" s="10">
        <f t="shared" si="1"/>
        <v>0.27777777777777779</v>
      </c>
      <c r="K16" s="9">
        <v>0</v>
      </c>
      <c r="L16" s="10">
        <v>0</v>
      </c>
      <c r="M16" s="9">
        <v>57</v>
      </c>
      <c r="N16" s="11">
        <v>0.72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35">
      <c r="A17" s="9" t="str">
        <f>'1'!A17</f>
        <v>INGENIERÍA DE SOFTWARE</v>
      </c>
      <c r="B17" s="19" t="s">
        <v>21</v>
      </c>
      <c r="C17" s="9" t="str">
        <f>'1'!C17</f>
        <v>604A</v>
      </c>
      <c r="D17" s="9" t="str">
        <f>'1'!D17</f>
        <v>ISIC</v>
      </c>
      <c r="E17" s="9">
        <v>21</v>
      </c>
      <c r="F17" s="9">
        <v>21</v>
      </c>
      <c r="G17" s="9"/>
      <c r="H17" s="10">
        <f t="shared" si="2"/>
        <v>1</v>
      </c>
      <c r="I17" s="9">
        <f t="shared" si="0"/>
        <v>0</v>
      </c>
      <c r="J17" s="10">
        <f t="shared" si="1"/>
        <v>0</v>
      </c>
      <c r="K17" s="9">
        <v>0</v>
      </c>
      <c r="L17" s="10">
        <v>0</v>
      </c>
      <c r="M17" s="9">
        <v>80</v>
      </c>
      <c r="N17" s="11">
        <v>0.52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35">
      <c r="A18" s="9"/>
      <c r="B18" s="1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3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3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6.5" customHeight="1" x14ac:dyDescent="0.3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35">
      <c r="A27" s="14" t="s">
        <v>24</v>
      </c>
      <c r="B27" s="15" t="s">
        <v>33</v>
      </c>
      <c r="C27" s="15" t="s">
        <v>33</v>
      </c>
      <c r="D27" s="15" t="s">
        <v>33</v>
      </c>
      <c r="E27" s="15">
        <f>SUM(E14:E17)</f>
        <v>84</v>
      </c>
      <c r="F27" s="15">
        <f>SUM(F14:F17)</f>
        <v>72</v>
      </c>
      <c r="G27" s="21">
        <f>SUM(G14:G26)</f>
        <v>0</v>
      </c>
      <c r="H27" s="24">
        <f>SUM(F27:G27)/E27</f>
        <v>0.8571428571428571</v>
      </c>
      <c r="I27" s="21">
        <f>(E27-SUM(F27:G27))-K27</f>
        <v>12</v>
      </c>
      <c r="J27" s="24">
        <f>I27/E27</f>
        <v>0.14285714285714285</v>
      </c>
      <c r="K27" s="21">
        <f>SUM(K14:K26)</f>
        <v>0</v>
      </c>
      <c r="L27" s="24">
        <f>K27/E27</f>
        <v>0</v>
      </c>
      <c r="M27" s="21">
        <f>AVERAGE(M14:M26)</f>
        <v>64.25</v>
      </c>
      <c r="N27" s="25">
        <f>AVERAGE(N14:N26)</f>
        <v>0.67249999999999999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35">
      <c r="A29" s="47" t="s">
        <v>25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48" t="s">
        <v>26</v>
      </c>
      <c r="C32" s="29"/>
      <c r="D32" s="29"/>
      <c r="E32" s="1"/>
      <c r="F32" s="1"/>
      <c r="G32" s="28" t="s">
        <v>27</v>
      </c>
      <c r="H32" s="29"/>
      <c r="I32" s="29"/>
      <c r="J32" s="2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35">
      <c r="A33" s="1"/>
      <c r="B33" s="49"/>
      <c r="C33" s="32"/>
      <c r="D33" s="32"/>
      <c r="E33" s="1"/>
      <c r="F33" s="1"/>
      <c r="G33" s="31"/>
      <c r="H33" s="32"/>
      <c r="I33" s="32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50" t="s">
        <v>28</v>
      </c>
      <c r="B34" s="29"/>
      <c r="C34" s="7"/>
      <c r="D34" s="1"/>
      <c r="E34" s="50"/>
      <c r="F34" s="29"/>
      <c r="G34" s="29"/>
      <c r="H34" s="2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35">
      <c r="A36" s="1"/>
      <c r="B36" s="44" t="str">
        <f>B10</f>
        <v>M.T.I. MONTSERRAT MASDEFIOL SUÁREZ</v>
      </c>
      <c r="C36" s="45"/>
      <c r="D36" s="45"/>
      <c r="E36" s="18"/>
      <c r="F36" s="18"/>
      <c r="G36" s="46" t="s">
        <v>40</v>
      </c>
      <c r="H36" s="45"/>
      <c r="I36" s="45"/>
      <c r="J36" s="4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9"/>
  <sheetViews>
    <sheetView zoomScale="80" zoomScaleNormal="80" workbookViewId="0">
      <selection activeCell="K14" sqref="K14:L17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5429687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6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30" t="s">
        <v>3</v>
      </c>
      <c r="B6" s="29"/>
      <c r="C6" s="29"/>
      <c r="D6" s="29"/>
      <c r="E6" s="33" t="s">
        <v>30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 t="s">
        <v>48</v>
      </c>
      <c r="C8" s="32"/>
      <c r="D8" s="5" t="s">
        <v>6</v>
      </c>
      <c r="E8" s="17">
        <f>'1'!E8</f>
        <v>4</v>
      </c>
      <c r="G8" s="4" t="s">
        <v>7</v>
      </c>
      <c r="H8" s="17">
        <f>'1'!H8</f>
        <v>3</v>
      </c>
      <c r="I8" s="38" t="s">
        <v>8</v>
      </c>
      <c r="J8" s="29"/>
      <c r="K8" s="29"/>
      <c r="L8" s="31" t="str">
        <f>'1'!L8</f>
        <v>FEB  - JUL  23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29</v>
      </c>
      <c r="B10" s="31" t="str">
        <f>'1'!B10</f>
        <v>M.T.I. MONTSERRAT MASDEFIOL SUÁREZ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9" t="str">
        <f>'1'!A14</f>
        <v>FUNDAMENTOS DE PROGRAMACIÓN</v>
      </c>
      <c r="B14" s="9"/>
      <c r="C14" s="9" t="str">
        <f>'1'!C14</f>
        <v>AR-FP</v>
      </c>
      <c r="D14" s="9" t="str">
        <f>'1'!D14</f>
        <v>ISIC</v>
      </c>
      <c r="E14" s="9">
        <f>'1'!E14</f>
        <v>9</v>
      </c>
      <c r="F14" s="9"/>
      <c r="G14" s="9"/>
      <c r="H14" s="10">
        <f>F14/E14</f>
        <v>0</v>
      </c>
      <c r="I14" s="9">
        <f t="shared" ref="I14:I17" si="0">(E14-SUM(F14:G14))-K14</f>
        <v>9</v>
      </c>
      <c r="J14" s="10">
        <f>I14/E14</f>
        <v>1</v>
      </c>
      <c r="K14" s="9">
        <v>0</v>
      </c>
      <c r="L14" s="10">
        <v>0</v>
      </c>
      <c r="M14" s="9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35">
      <c r="A15" s="9" t="str">
        <f>'1'!A15</f>
        <v>PROGRAMACIÓN ORIENTADA A OBJETOS</v>
      </c>
      <c r="B15" s="9"/>
      <c r="C15" s="9" t="str">
        <f>'1'!C15</f>
        <v>204A</v>
      </c>
      <c r="D15" s="9" t="str">
        <f>'1'!D15</f>
        <v>ISIC</v>
      </c>
      <c r="E15" s="9">
        <f>'1'!E15</f>
        <v>36</v>
      </c>
      <c r="F15" s="9"/>
      <c r="G15" s="9"/>
      <c r="H15" s="10">
        <f>F15/E15</f>
        <v>0</v>
      </c>
      <c r="I15" s="9">
        <f t="shared" si="0"/>
        <v>36</v>
      </c>
      <c r="J15" s="10">
        <f t="shared" ref="J15:J17" si="1">I15/E15</f>
        <v>1</v>
      </c>
      <c r="K15" s="9">
        <v>0</v>
      </c>
      <c r="L15" s="10">
        <v>0</v>
      </c>
      <c r="M15" s="9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35">
      <c r="A16" s="9" t="str">
        <f>'1'!A16</f>
        <v>PROGRAMACIÓN ORIENTADA A OBJETOS</v>
      </c>
      <c r="B16" s="9"/>
      <c r="C16" s="9" t="str">
        <f>'1'!C16</f>
        <v>204B</v>
      </c>
      <c r="D16" s="9" t="str">
        <f>'1'!D16</f>
        <v>ISIC</v>
      </c>
      <c r="E16" s="9">
        <f>'1'!E16</f>
        <v>18</v>
      </c>
      <c r="F16" s="9"/>
      <c r="G16" s="9"/>
      <c r="H16" s="10">
        <f t="shared" ref="H16:H17" si="2">F16/E16</f>
        <v>0</v>
      </c>
      <c r="I16" s="9">
        <f t="shared" si="0"/>
        <v>18</v>
      </c>
      <c r="J16" s="10">
        <f t="shared" si="1"/>
        <v>1</v>
      </c>
      <c r="K16" s="9">
        <v>0</v>
      </c>
      <c r="L16" s="10">
        <v>0</v>
      </c>
      <c r="M16" s="9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35">
      <c r="A17" s="9" t="str">
        <f>'1'!A17</f>
        <v>INGENIERÍA DE SOFTWARE</v>
      </c>
      <c r="B17" s="9"/>
      <c r="C17" s="9" t="str">
        <f>'1'!C17</f>
        <v>604A</v>
      </c>
      <c r="D17" s="9" t="str">
        <f>'1'!D17</f>
        <v>ISIC</v>
      </c>
      <c r="E17" s="9">
        <f>'1'!E17</f>
        <v>21</v>
      </c>
      <c r="F17" s="9"/>
      <c r="G17" s="9"/>
      <c r="H17" s="10">
        <f t="shared" si="2"/>
        <v>0</v>
      </c>
      <c r="I17" s="9">
        <f t="shared" si="0"/>
        <v>21</v>
      </c>
      <c r="J17" s="10">
        <f t="shared" si="1"/>
        <v>1</v>
      </c>
      <c r="K17" s="9">
        <v>0</v>
      </c>
      <c r="L17" s="10">
        <v>0</v>
      </c>
      <c r="M17" s="9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3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3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3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6.5" customHeight="1" x14ac:dyDescent="0.3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35">
      <c r="A27" s="14" t="s">
        <v>24</v>
      </c>
      <c r="B27" s="15" t="s">
        <v>33</v>
      </c>
      <c r="C27" s="15" t="s">
        <v>33</v>
      </c>
      <c r="D27" s="15" t="s">
        <v>33</v>
      </c>
      <c r="E27" s="15">
        <f>SUM(E13:E17)</f>
        <v>84</v>
      </c>
      <c r="F27" s="15">
        <f>SUM(F13:F17)</f>
        <v>0</v>
      </c>
      <c r="G27" s="21">
        <f>SUM(G13:G26)</f>
        <v>0</v>
      </c>
      <c r="H27" s="24">
        <f>SUM(F27:G27)/E27</f>
        <v>0</v>
      </c>
      <c r="I27" s="21">
        <f>(E27-SUM(F27:G27))-K27</f>
        <v>84</v>
      </c>
      <c r="J27" s="24">
        <f>I27/E27</f>
        <v>1</v>
      </c>
      <c r="K27" s="21">
        <f>SUM(K13:K26)</f>
        <v>0</v>
      </c>
      <c r="L27" s="24">
        <f>K27/E27</f>
        <v>0</v>
      </c>
      <c r="M27" s="21" t="e">
        <f>AVERAGE(M13:M26)</f>
        <v>#DIV/0!</v>
      </c>
      <c r="N27" s="25" t="e">
        <f>AVERAGE(N13:N26)</f>
        <v>#DIV/0!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35">
      <c r="A29" s="47" t="s">
        <v>25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48" t="s">
        <v>26</v>
      </c>
      <c r="C32" s="29"/>
      <c r="D32" s="29"/>
      <c r="E32" s="1"/>
      <c r="F32" s="1"/>
      <c r="G32" s="28" t="s">
        <v>27</v>
      </c>
      <c r="H32" s="29"/>
      <c r="I32" s="29"/>
      <c r="J32" s="2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35">
      <c r="A33" s="1"/>
      <c r="B33" s="49"/>
      <c r="C33" s="32"/>
      <c r="D33" s="32"/>
      <c r="E33" s="1"/>
      <c r="F33" s="1"/>
      <c r="G33" s="31"/>
      <c r="H33" s="32"/>
      <c r="I33" s="32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50" t="s">
        <v>28</v>
      </c>
      <c r="B34" s="29"/>
      <c r="C34" s="7"/>
      <c r="D34" s="1"/>
      <c r="E34" s="50"/>
      <c r="F34" s="29"/>
      <c r="G34" s="29"/>
      <c r="H34" s="2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35">
      <c r="A36" s="1"/>
      <c r="B36" s="44" t="str">
        <f>B10</f>
        <v>M.T.I. MONTSERRAT MASDEFIOL SUÁREZ</v>
      </c>
      <c r="C36" s="45"/>
      <c r="D36" s="45"/>
      <c r="E36" s="18"/>
      <c r="F36" s="18"/>
      <c r="G36" s="46" t="s">
        <v>40</v>
      </c>
      <c r="H36" s="45"/>
      <c r="I36" s="45"/>
      <c r="J36" s="4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9"/>
  <sheetViews>
    <sheetView topLeftCell="A7" zoomScale="80" zoomScaleNormal="80" workbookViewId="0">
      <selection activeCell="K22" sqref="K22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6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30" t="s">
        <v>3</v>
      </c>
      <c r="B6" s="29"/>
      <c r="C6" s="29"/>
      <c r="D6" s="29"/>
      <c r="E6" s="33" t="s">
        <v>30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 t="s">
        <v>49</v>
      </c>
      <c r="C8" s="32"/>
      <c r="D8" s="5" t="s">
        <v>6</v>
      </c>
      <c r="E8" s="17">
        <f>'1'!E8</f>
        <v>4</v>
      </c>
      <c r="G8" s="4" t="s">
        <v>7</v>
      </c>
      <c r="H8" s="17">
        <f>'1'!H8</f>
        <v>3</v>
      </c>
      <c r="I8" s="38" t="s">
        <v>8</v>
      </c>
      <c r="J8" s="29"/>
      <c r="K8" s="29"/>
      <c r="L8" s="31" t="str">
        <f>'1'!L8</f>
        <v>FEB  - JUL  23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29</v>
      </c>
      <c r="B10" s="31" t="str">
        <f>'1'!B10</f>
        <v>M.T.I. MONTSERRAT MASDEFIOL SUÁREZ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9" t="str">
        <f>'1'!A14</f>
        <v>FUNDAMENTOS DE PROGRAMACIÓN</v>
      </c>
      <c r="B14" s="9"/>
      <c r="C14" s="9" t="str">
        <f>'1'!C14</f>
        <v>AR-FP</v>
      </c>
      <c r="D14" s="9" t="str">
        <f>'1'!D14</f>
        <v>ISIC</v>
      </c>
      <c r="E14" s="9">
        <f>'1'!E14</f>
        <v>9</v>
      </c>
      <c r="F14" s="9"/>
      <c r="G14" s="9"/>
      <c r="H14" s="10">
        <f>F14/E14</f>
        <v>0</v>
      </c>
      <c r="I14" s="9">
        <f t="shared" ref="I14:I17" si="0">(E14-SUM(F14:G14))-K14</f>
        <v>9</v>
      </c>
      <c r="J14" s="10">
        <f>I14/E14</f>
        <v>1</v>
      </c>
      <c r="K14" s="9">
        <v>0</v>
      </c>
      <c r="L14" s="10">
        <v>0</v>
      </c>
      <c r="M14" s="9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35">
      <c r="A15" s="9" t="str">
        <f>'1'!A15</f>
        <v>PROGRAMACIÓN ORIENTADA A OBJETOS</v>
      </c>
      <c r="B15" s="9"/>
      <c r="C15" s="9" t="str">
        <f>'1'!C15</f>
        <v>204A</v>
      </c>
      <c r="D15" s="9" t="str">
        <f>'1'!D15</f>
        <v>ISIC</v>
      </c>
      <c r="E15" s="9">
        <f>'1'!E15</f>
        <v>36</v>
      </c>
      <c r="F15" s="9"/>
      <c r="G15" s="9"/>
      <c r="H15" s="10">
        <f>F15/E15</f>
        <v>0</v>
      </c>
      <c r="I15" s="9">
        <f t="shared" si="0"/>
        <v>36</v>
      </c>
      <c r="J15" s="10">
        <f t="shared" ref="J15:J17" si="1">I15/E15</f>
        <v>1</v>
      </c>
      <c r="K15" s="9">
        <v>0</v>
      </c>
      <c r="L15" s="10">
        <v>0</v>
      </c>
      <c r="M15" s="9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35">
      <c r="A16" s="9" t="str">
        <f>'1'!A16</f>
        <v>PROGRAMACIÓN ORIENTADA A OBJETOS</v>
      </c>
      <c r="B16" s="9"/>
      <c r="C16" s="9" t="str">
        <f>'1'!C16</f>
        <v>204B</v>
      </c>
      <c r="D16" s="9" t="str">
        <f>'1'!D16</f>
        <v>ISIC</v>
      </c>
      <c r="E16" s="9">
        <f>'1'!E16</f>
        <v>18</v>
      </c>
      <c r="F16" s="9"/>
      <c r="G16" s="9"/>
      <c r="H16" s="10">
        <f t="shared" ref="H16:H17" si="2">F16/E16</f>
        <v>0</v>
      </c>
      <c r="I16" s="9">
        <f t="shared" si="0"/>
        <v>18</v>
      </c>
      <c r="J16" s="10">
        <f t="shared" si="1"/>
        <v>1</v>
      </c>
      <c r="K16" s="9">
        <v>0</v>
      </c>
      <c r="L16" s="10">
        <v>0</v>
      </c>
      <c r="M16" s="9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35">
      <c r="A17" s="9" t="str">
        <f>'1'!A17</f>
        <v>INGENIERÍA DE SOFTWARE</v>
      </c>
      <c r="B17" s="9"/>
      <c r="C17" s="9" t="str">
        <f>'1'!C17</f>
        <v>604A</v>
      </c>
      <c r="D17" s="9" t="str">
        <f>'1'!D17</f>
        <v>ISIC</v>
      </c>
      <c r="E17" s="9">
        <f>'1'!E17</f>
        <v>21</v>
      </c>
      <c r="F17" s="9"/>
      <c r="G17" s="9"/>
      <c r="H17" s="10">
        <f t="shared" si="2"/>
        <v>0</v>
      </c>
      <c r="I17" s="9">
        <f t="shared" si="0"/>
        <v>21</v>
      </c>
      <c r="J17" s="10">
        <f t="shared" si="1"/>
        <v>1</v>
      </c>
      <c r="K17" s="9">
        <v>0</v>
      </c>
      <c r="L17" s="10">
        <v>0</v>
      </c>
      <c r="M17" s="9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3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3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3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6.5" customHeight="1" x14ac:dyDescent="0.3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35">
      <c r="A27" s="14" t="s">
        <v>24</v>
      </c>
      <c r="B27" s="15" t="s">
        <v>33</v>
      </c>
      <c r="C27" s="15" t="s">
        <v>33</v>
      </c>
      <c r="D27" s="15" t="s">
        <v>33</v>
      </c>
      <c r="E27" s="15">
        <f>SUM(E13:E17)</f>
        <v>84</v>
      </c>
      <c r="F27" s="15">
        <f>SUM(F13:F17)</f>
        <v>0</v>
      </c>
      <c r="G27" s="21">
        <f>SUM(G13:G26)</f>
        <v>0</v>
      </c>
      <c r="H27" s="24">
        <f>SUM(F27:G27)/E27</f>
        <v>0</v>
      </c>
      <c r="I27" s="21">
        <f>(E27-SUM(F27:G27))-K27</f>
        <v>84</v>
      </c>
      <c r="J27" s="24">
        <f>I27/E27</f>
        <v>1</v>
      </c>
      <c r="K27" s="21">
        <f>SUM(K13:K26)</f>
        <v>0</v>
      </c>
      <c r="L27" s="24">
        <f>K27/E27</f>
        <v>0</v>
      </c>
      <c r="M27" s="21" t="e">
        <f>AVERAGE(M13:M26)</f>
        <v>#DIV/0!</v>
      </c>
      <c r="N27" s="25" t="e">
        <f>AVERAGE(N13:N26)</f>
        <v>#DIV/0!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35">
      <c r="A29" s="47" t="s">
        <v>25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48" t="s">
        <v>26</v>
      </c>
      <c r="C32" s="29"/>
      <c r="D32" s="29"/>
      <c r="E32" s="1"/>
      <c r="F32" s="1"/>
      <c r="G32" s="28" t="s">
        <v>27</v>
      </c>
      <c r="H32" s="29"/>
      <c r="I32" s="29"/>
      <c r="J32" s="2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35">
      <c r="A33" s="1"/>
      <c r="B33" s="49"/>
      <c r="C33" s="32"/>
      <c r="D33" s="32"/>
      <c r="E33" s="1"/>
      <c r="F33" s="1"/>
      <c r="G33" s="31"/>
      <c r="H33" s="32"/>
      <c r="I33" s="32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50" t="s">
        <v>28</v>
      </c>
      <c r="B34" s="29"/>
      <c r="C34" s="7"/>
      <c r="D34" s="1"/>
      <c r="E34" s="50"/>
      <c r="F34" s="29"/>
      <c r="G34" s="29"/>
      <c r="H34" s="2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35">
      <c r="A36" s="1"/>
      <c r="B36" s="44" t="str">
        <f>B10</f>
        <v>M.T.I. MONTSERRAT MASDEFIOL SUÁREZ</v>
      </c>
      <c r="C36" s="45"/>
      <c r="D36" s="45"/>
      <c r="E36" s="18"/>
      <c r="F36" s="18"/>
      <c r="G36" s="46" t="s">
        <v>40</v>
      </c>
      <c r="H36" s="45"/>
      <c r="I36" s="45"/>
      <c r="J36" s="4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9"/>
  <sheetViews>
    <sheetView tabSelected="1" zoomScale="80" zoomScaleNormal="80" workbookViewId="0">
      <selection activeCell="K33" sqref="K33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6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30" t="s">
        <v>3</v>
      </c>
      <c r="B6" s="29"/>
      <c r="C6" s="29"/>
      <c r="D6" s="29"/>
      <c r="E6" s="33" t="s">
        <v>30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 t="s">
        <v>31</v>
      </c>
      <c r="C8" s="32"/>
      <c r="D8" s="5" t="s">
        <v>6</v>
      </c>
      <c r="E8" s="17">
        <f>'1'!E8</f>
        <v>4</v>
      </c>
      <c r="G8" s="4" t="s">
        <v>7</v>
      </c>
      <c r="H8" s="17">
        <f>'1'!H8</f>
        <v>3</v>
      </c>
      <c r="I8" s="38" t="s">
        <v>8</v>
      </c>
      <c r="J8" s="29"/>
      <c r="K8" s="29"/>
      <c r="L8" s="31" t="str">
        <f>'1'!L8</f>
        <v>FEB  - JUL  23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29</v>
      </c>
      <c r="B10" s="31" t="str">
        <f>'1'!B10</f>
        <v>M.T.I. MONTSERRAT MASDEFIOL SUÁREZ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9" t="str">
        <f>'1'!A14</f>
        <v>FUNDAMENTOS DE PROGRAMACIÓN</v>
      </c>
      <c r="B14" s="9"/>
      <c r="C14" s="9" t="str">
        <f>'1'!C14</f>
        <v>AR-FP</v>
      </c>
      <c r="D14" s="9" t="str">
        <f>'1'!D14</f>
        <v>ISIC</v>
      </c>
      <c r="E14" s="9">
        <f>'1'!E14</f>
        <v>9</v>
      </c>
      <c r="F14" s="9"/>
      <c r="G14" s="9"/>
      <c r="H14" s="10">
        <f t="shared" ref="H14:H17" si="0">F14/E14</f>
        <v>0</v>
      </c>
      <c r="I14" s="9">
        <f t="shared" ref="I14:I17" si="1">(E14-SUM(F14:G14))-K14</f>
        <v>9</v>
      </c>
      <c r="J14" s="10">
        <f t="shared" ref="J14:J17" si="2">I14/E14</f>
        <v>1</v>
      </c>
      <c r="K14" s="9"/>
      <c r="L14" s="10">
        <f t="shared" ref="L14:L17" si="3">K14/E14</f>
        <v>0</v>
      </c>
      <c r="M14" s="9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35">
      <c r="A15" s="9" t="str">
        <f>'1'!A15</f>
        <v>PROGRAMACIÓN ORIENTADA A OBJETOS</v>
      </c>
      <c r="B15" s="9"/>
      <c r="C15" s="9" t="str">
        <f>'1'!C15</f>
        <v>204A</v>
      </c>
      <c r="D15" s="9" t="str">
        <f>'1'!D15</f>
        <v>ISIC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35">
      <c r="A16" s="9" t="str">
        <f>'1'!A16</f>
        <v>PROGRAMACIÓN ORIENTADA A OBJETOS</v>
      </c>
      <c r="B16" s="9"/>
      <c r="C16" s="9" t="str">
        <f>'1'!C16</f>
        <v>204B</v>
      </c>
      <c r="D16" s="9" t="str">
        <f>'1'!D16</f>
        <v>ISIC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35">
      <c r="A17" s="9" t="str">
        <f>'1'!A17</f>
        <v>INGENIERÍA DE SOFTWARE</v>
      </c>
      <c r="B17" s="9"/>
      <c r="C17" s="9" t="str">
        <f>'1'!C17</f>
        <v>604A</v>
      </c>
      <c r="D17" s="9" t="str">
        <f>'1'!D17</f>
        <v>ISIC</v>
      </c>
      <c r="E17" s="9">
        <f>'1'!E17</f>
        <v>21</v>
      </c>
      <c r="F17" s="9"/>
      <c r="G17" s="9"/>
      <c r="H17" s="10">
        <f t="shared" si="0"/>
        <v>0</v>
      </c>
      <c r="I17" s="9">
        <f t="shared" si="1"/>
        <v>21</v>
      </c>
      <c r="J17" s="10">
        <f t="shared" si="2"/>
        <v>1</v>
      </c>
      <c r="K17" s="9"/>
      <c r="L17" s="10">
        <f t="shared" si="3"/>
        <v>0</v>
      </c>
      <c r="M17" s="9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3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3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3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6.5" customHeight="1" x14ac:dyDescent="0.3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35">
      <c r="A27" s="14" t="s">
        <v>24</v>
      </c>
      <c r="B27" s="15" t="s">
        <v>33</v>
      </c>
      <c r="C27" s="15" t="s">
        <v>33</v>
      </c>
      <c r="D27" s="15" t="s">
        <v>33</v>
      </c>
      <c r="E27" s="15">
        <f>SUM(E13:E17)</f>
        <v>84</v>
      </c>
      <c r="F27" s="15">
        <f>SUM(F13:F17)</f>
        <v>0</v>
      </c>
      <c r="G27" s="21">
        <f>SUM(G13:G26)</f>
        <v>0</v>
      </c>
      <c r="H27" s="24">
        <f>SUM(F27:G27)/E27</f>
        <v>0</v>
      </c>
      <c r="I27" s="21">
        <f>(E27-SUM(F27:G27))-K27</f>
        <v>84</v>
      </c>
      <c r="J27" s="24">
        <f>I27/E27</f>
        <v>1</v>
      </c>
      <c r="K27" s="21">
        <f>SUM(K13:K26)</f>
        <v>0</v>
      </c>
      <c r="L27" s="24">
        <f>K27/E27</f>
        <v>0</v>
      </c>
      <c r="M27" s="21" t="e">
        <f>AVERAGE(M13:M26)</f>
        <v>#DIV/0!</v>
      </c>
      <c r="N27" s="25" t="e">
        <f>AVERAGE(N13:N26)</f>
        <v>#DIV/0!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35">
      <c r="A29" s="47" t="s">
        <v>25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48" t="s">
        <v>26</v>
      </c>
      <c r="C32" s="29"/>
      <c r="D32" s="29"/>
      <c r="E32" s="1"/>
      <c r="F32" s="1"/>
      <c r="G32" s="28" t="s">
        <v>27</v>
      </c>
      <c r="H32" s="29"/>
      <c r="I32" s="29"/>
      <c r="J32" s="2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35">
      <c r="A33" s="1"/>
      <c r="B33" s="49"/>
      <c r="C33" s="32"/>
      <c r="D33" s="32"/>
      <c r="E33" s="1"/>
      <c r="F33" s="1"/>
      <c r="G33" s="31"/>
      <c r="H33" s="32"/>
      <c r="I33" s="32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50" t="s">
        <v>28</v>
      </c>
      <c r="B34" s="29"/>
      <c r="C34" s="7"/>
      <c r="D34" s="1"/>
      <c r="E34" s="50"/>
      <c r="F34" s="29"/>
      <c r="G34" s="29"/>
      <c r="H34" s="2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35">
      <c r="A36" s="1"/>
      <c r="B36" s="44" t="str">
        <f>B10</f>
        <v>M.T.I. MONTSERRAT MASDEFIOL SUÁREZ</v>
      </c>
      <c r="C36" s="45"/>
      <c r="D36" s="45"/>
      <c r="E36" s="18"/>
      <c r="F36" s="18"/>
      <c r="G36" s="46" t="s">
        <v>40</v>
      </c>
      <c r="H36" s="45"/>
      <c r="I36" s="45"/>
      <c r="J36" s="4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2023-05-01T19:20:44Z</cp:lastPrinted>
  <dcterms:created xsi:type="dcterms:W3CDTF">2021-11-22T14:45:25Z</dcterms:created>
  <dcterms:modified xsi:type="dcterms:W3CDTF">2023-05-02T15:23:27Z</dcterms:modified>
  <cp:contentStatus/>
</cp:coreProperties>
</file>