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SGI\3_REPORTE_MAYO_23\"/>
    </mc:Choice>
  </mc:AlternateContent>
  <xr:revisionPtr revIDLastSave="0" documentId="13_ncr:1_{91DAB74D-D2FF-43F5-B229-61B396CC01A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7" i="3" l="1"/>
  <c r="M27" i="3"/>
  <c r="L27" i="3"/>
  <c r="I27" i="3"/>
  <c r="H27" i="2"/>
  <c r="H27" i="3"/>
  <c r="G27" i="3"/>
  <c r="F27" i="3"/>
  <c r="E27" i="3"/>
  <c r="H15" i="3"/>
  <c r="H16" i="3"/>
  <c r="H17" i="3"/>
  <c r="H18" i="3"/>
  <c r="H19" i="3"/>
  <c r="J15" i="3"/>
  <c r="J16" i="3"/>
  <c r="J17" i="3"/>
  <c r="J18" i="3"/>
  <c r="J19" i="3"/>
  <c r="I15" i="3"/>
  <c r="I16" i="3"/>
  <c r="I17" i="3"/>
  <c r="I18" i="3"/>
  <c r="I19" i="3"/>
  <c r="K27" i="3" l="1"/>
  <c r="E27" i="2"/>
  <c r="D16" i="3"/>
  <c r="A16" i="3"/>
  <c r="H17" i="4"/>
  <c r="H16" i="4"/>
  <c r="H15" i="4"/>
  <c r="H14" i="4"/>
  <c r="J27" i="3" l="1"/>
  <c r="H15" i="2"/>
  <c r="H14" i="1"/>
  <c r="H16" i="2"/>
  <c r="H17" i="2"/>
  <c r="H14" i="2"/>
  <c r="N27" i="5"/>
  <c r="M27" i="5"/>
  <c r="K27" i="5"/>
  <c r="G27" i="5"/>
  <c r="F27" i="5"/>
  <c r="N27" i="4"/>
  <c r="M27" i="4"/>
  <c r="K27" i="4"/>
  <c r="G27" i="4"/>
  <c r="F27" i="4"/>
  <c r="N27" i="2"/>
  <c r="M27" i="2"/>
  <c r="K27" i="2"/>
  <c r="G27" i="2"/>
  <c r="F27" i="2"/>
  <c r="I27" i="2" l="1"/>
  <c r="J27" i="2" s="1"/>
  <c r="L27" i="2"/>
  <c r="J15" i="1" l="1"/>
  <c r="J17" i="1"/>
  <c r="J14" i="1"/>
  <c r="H15" i="1"/>
  <c r="L15" i="1"/>
  <c r="H16" i="1"/>
  <c r="J16" i="1"/>
  <c r="L16" i="1"/>
  <c r="H17" i="1"/>
  <c r="L17" i="1"/>
  <c r="M26" i="1"/>
  <c r="N26" i="1"/>
  <c r="K26" i="1"/>
  <c r="L14" i="1"/>
  <c r="G26" i="1" l="1"/>
  <c r="F26" i="1" l="1"/>
  <c r="E26" i="1"/>
  <c r="I26" i="1" l="1"/>
  <c r="J26" i="1" s="1"/>
  <c r="L26" i="1"/>
  <c r="H26" i="1"/>
  <c r="A14" i="2"/>
  <c r="I15" i="2"/>
  <c r="J15" i="2" s="1"/>
  <c r="I16" i="2"/>
  <c r="J16" i="2" s="1"/>
  <c r="I17" i="2"/>
  <c r="J17" i="2" s="1"/>
  <c r="E17" i="5" l="1"/>
  <c r="I17" i="5" s="1"/>
  <c r="J17" i="5" s="1"/>
  <c r="D17" i="5"/>
  <c r="C17" i="5"/>
  <c r="A17" i="5"/>
  <c r="E16" i="5"/>
  <c r="L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6" i="5" s="1"/>
  <c r="L8" i="5"/>
  <c r="H8" i="5"/>
  <c r="E8" i="5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D14" i="4"/>
  <c r="C14" i="4"/>
  <c r="A14" i="4"/>
  <c r="B10" i="4"/>
  <c r="B36" i="4" s="1"/>
  <c r="L8" i="4"/>
  <c r="H8" i="4"/>
  <c r="E8" i="4"/>
  <c r="E19" i="3"/>
  <c r="D19" i="3"/>
  <c r="C19" i="3"/>
  <c r="A19" i="3"/>
  <c r="E17" i="3"/>
  <c r="D17" i="3"/>
  <c r="C17" i="3"/>
  <c r="A17" i="3"/>
  <c r="E15" i="3"/>
  <c r="D15" i="3"/>
  <c r="C15" i="3"/>
  <c r="A15" i="3"/>
  <c r="E14" i="3"/>
  <c r="H14" i="3" s="1"/>
  <c r="D14" i="3"/>
  <c r="C14" i="3"/>
  <c r="A14" i="3"/>
  <c r="B10" i="3"/>
  <c r="B36" i="3" s="1"/>
  <c r="L8" i="3"/>
  <c r="H8" i="3"/>
  <c r="E8" i="3"/>
  <c r="D17" i="2"/>
  <c r="C17" i="2"/>
  <c r="A17" i="2"/>
  <c r="D16" i="2"/>
  <c r="C16" i="2"/>
  <c r="A16" i="2"/>
  <c r="D15" i="2"/>
  <c r="C15" i="2"/>
  <c r="A15" i="2"/>
  <c r="I14" i="2"/>
  <c r="J14" i="2" s="1"/>
  <c r="D14" i="2"/>
  <c r="C14" i="2"/>
  <c r="B10" i="2"/>
  <c r="B36" i="2" s="1"/>
  <c r="L8" i="2"/>
  <c r="H8" i="2"/>
  <c r="E8" i="2"/>
  <c r="B35" i="1"/>
  <c r="I14" i="4" l="1"/>
  <c r="J14" i="4" s="1"/>
  <c r="E27" i="4"/>
  <c r="I14" i="3"/>
  <c r="J14" i="3" s="1"/>
  <c r="E27" i="5"/>
  <c r="L17" i="5"/>
  <c r="L14" i="5"/>
  <c r="H14" i="5"/>
  <c r="H16" i="5"/>
  <c r="H17" i="5"/>
  <c r="I14" i="5"/>
  <c r="J14" i="5" s="1"/>
  <c r="I15" i="5"/>
  <c r="J15" i="5" s="1"/>
  <c r="I16" i="5"/>
  <c r="J16" i="5" s="1"/>
  <c r="L15" i="5"/>
  <c r="I27" i="4" l="1"/>
  <c r="J27" i="4" s="1"/>
  <c r="L27" i="4"/>
  <c r="H27" i="4"/>
  <c r="I27" i="5"/>
  <c r="J27" i="5" s="1"/>
  <c r="L27" i="5"/>
  <c r="H27" i="5"/>
</calcChain>
</file>

<file path=xl/sharedStrings.xml><?xml version="1.0" encoding="utf-8"?>
<sst xmlns="http://schemas.openxmlformats.org/spreadsheetml/2006/main" count="201" uniqueCount="52">
  <si>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</si>
  <si>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</si>
  <si>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</si>
  <si>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</si>
  <si>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</si>
  <si>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</si>
  <si>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</si>
  <si>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</si>
  <si>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</si>
  <si>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</si>
  <si>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</si>
  <si>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</si>
  <si>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</si>
  <si>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</si>
  <si>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</si>
  <si>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</si>
  <si>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</si>
  <si>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</si>
  <si>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</si>
  <si>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</si>
  <si>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</si>
  <si>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</si>
  <si>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</si>
  <si>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</si>
  <si>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</si>
  <si>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</si>
  <si>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</si>
  <si>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</si>
  <si>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</si>
  <si>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</si>
  <si>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</si>
  <si>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</si>
  <si>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FUNDAMENTOS DE PROGRAMACIÓN</t>
  </si>
  <si>
    <t xml:space="preserve"> -</t>
  </si>
  <si>
    <t>ISIC</t>
  </si>
  <si>
    <t>PROFESOR(A):</t>
  </si>
  <si>
    <t>1°</t>
  </si>
  <si>
    <t>M.T.I. MONTSERRAT MASDEFIOL SUÁREZ</t>
  </si>
  <si>
    <t>FEB  - JUL  23</t>
  </si>
  <si>
    <t>AR-FP</t>
  </si>
  <si>
    <t>ISC. LILY ALEJANDRA MEDRANO MENDOZA</t>
  </si>
  <si>
    <t>PROGRAMACIÓN ORIENTADA A OBJETOS</t>
  </si>
  <si>
    <t>204A</t>
  </si>
  <si>
    <t>204B</t>
  </si>
  <si>
    <t>INGENIERÍA DE SOFTWARE</t>
  </si>
  <si>
    <t>604A</t>
  </si>
  <si>
    <t>S/E</t>
  </si>
  <si>
    <t>2°</t>
  </si>
  <si>
    <t>3°</t>
  </si>
  <si>
    <t>4°</t>
  </si>
  <si>
    <t>II</t>
  </si>
  <si>
    <t>ISC. DIEGO DE JESÚS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</si>
</sst>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wrapText="1"/>
    </xf>
    <xf numFmtId="2" fontId="1" fillId="3" borderId="15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opLeftCell="A10" zoomScale="80" zoomScaleNormal="80" workbookViewId="0">
      <selection activeCell="E26" sqref="E2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36</v>
      </c>
      <c r="C8" s="32"/>
      <c r="D8" s="5" t="s">
        <v>6</v>
      </c>
      <c r="E8" s="6">
        <v>4</v>
      </c>
      <c r="F8" s="1"/>
      <c r="G8" s="4" t="s">
        <v>7</v>
      </c>
      <c r="H8" s="6">
        <v>3</v>
      </c>
      <c r="I8" s="38" t="s">
        <v>8</v>
      </c>
      <c r="J8" s="29"/>
      <c r="K8" s="29"/>
      <c r="L8" s="31" t="s">
        <v>38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35</v>
      </c>
      <c r="B10" s="31" t="s">
        <v>37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20" t="s">
        <v>32</v>
      </c>
      <c r="B14" s="9" t="s">
        <v>21</v>
      </c>
      <c r="C14" s="9" t="s">
        <v>39</v>
      </c>
      <c r="D14" s="9" t="s">
        <v>34</v>
      </c>
      <c r="E14" s="9">
        <v>9</v>
      </c>
      <c r="F14" s="9">
        <v>6</v>
      </c>
      <c r="G14" s="9"/>
      <c r="H14" s="22">
        <f t="shared" ref="H14:H17" si="0">F14/E14</f>
        <v>0.66666666666666663</v>
      </c>
      <c r="I14" s="23">
        <v>3</v>
      </c>
      <c r="J14" s="22">
        <f t="shared" ref="J14" si="1">I14/E14</f>
        <v>0.33333333333333331</v>
      </c>
      <c r="K14" s="23">
        <v>0</v>
      </c>
      <c r="L14" s="22">
        <f t="shared" ref="L14" si="2">K14/E14</f>
        <v>0</v>
      </c>
      <c r="M14" s="9">
        <v>49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5" customHeight="1" x14ac:dyDescent="0.35">
      <c r="A15" s="20" t="s">
        <v>41</v>
      </c>
      <c r="B15" s="9" t="s">
        <v>21</v>
      </c>
      <c r="C15" s="9" t="s">
        <v>42</v>
      </c>
      <c r="D15" s="9" t="s">
        <v>34</v>
      </c>
      <c r="E15" s="9">
        <v>36</v>
      </c>
      <c r="F15" s="9">
        <v>32</v>
      </c>
      <c r="G15" s="9"/>
      <c r="H15" s="22">
        <f t="shared" si="0"/>
        <v>0.88888888888888884</v>
      </c>
      <c r="I15" s="23">
        <v>4</v>
      </c>
      <c r="J15" s="22">
        <f t="shared" ref="J15:J17" si="3">I15/E15</f>
        <v>0.1111111111111111</v>
      </c>
      <c r="K15" s="23">
        <v>0</v>
      </c>
      <c r="L15" s="22">
        <f t="shared" ref="L15:L17" si="4">K15/E15</f>
        <v>0</v>
      </c>
      <c r="M15" s="9">
        <v>72</v>
      </c>
      <c r="N15" s="11">
        <v>0.89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5" customHeight="1" x14ac:dyDescent="0.35">
      <c r="A16" s="20" t="s">
        <v>41</v>
      </c>
      <c r="B16" s="9" t="s">
        <v>21</v>
      </c>
      <c r="C16" s="9" t="s">
        <v>43</v>
      </c>
      <c r="D16" s="9" t="s">
        <v>34</v>
      </c>
      <c r="E16" s="9">
        <v>18</v>
      </c>
      <c r="F16" s="9">
        <v>14</v>
      </c>
      <c r="G16" s="9"/>
      <c r="H16" s="22">
        <f t="shared" si="0"/>
        <v>0.77777777777777779</v>
      </c>
      <c r="I16" s="23">
        <v>4</v>
      </c>
      <c r="J16" s="22">
        <f t="shared" si="3"/>
        <v>0.22222222222222221</v>
      </c>
      <c r="K16" s="23">
        <v>0</v>
      </c>
      <c r="L16" s="22">
        <f t="shared" si="4"/>
        <v>0</v>
      </c>
      <c r="M16" s="9">
        <v>61</v>
      </c>
      <c r="N16" s="11">
        <v>0.78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20" t="s">
        <v>44</v>
      </c>
      <c r="B17" s="9" t="s">
        <v>46</v>
      </c>
      <c r="C17" s="9" t="s">
        <v>45</v>
      </c>
      <c r="D17" s="9" t="s">
        <v>34</v>
      </c>
      <c r="E17" s="9">
        <v>21</v>
      </c>
      <c r="F17" s="9">
        <v>0</v>
      </c>
      <c r="G17" s="9"/>
      <c r="H17" s="22">
        <f t="shared" si="0"/>
        <v>0</v>
      </c>
      <c r="I17" s="23">
        <v>0</v>
      </c>
      <c r="J17" s="22">
        <f t="shared" si="3"/>
        <v>0</v>
      </c>
      <c r="K17" s="23">
        <v>0</v>
      </c>
      <c r="L17" s="22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6.75" customHeight="1" x14ac:dyDescent="0.35">
      <c r="A18" s="20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33</v>
      </c>
      <c r="C26" s="15" t="s">
        <v>33</v>
      </c>
      <c r="D26" s="15" t="s">
        <v>33</v>
      </c>
      <c r="E26" s="15">
        <f>SUM(E14:E18)</f>
        <v>84</v>
      </c>
      <c r="F26" s="15">
        <f>SUM(F14:F18)</f>
        <v>52</v>
      </c>
      <c r="G26" s="21">
        <f>SUM(G14:G25)</f>
        <v>0</v>
      </c>
      <c r="H26" s="24">
        <f>SUM(F26:G26)/E26</f>
        <v>0.61904761904761907</v>
      </c>
      <c r="I26" s="21">
        <f>(E26-SUM(F26:G26))-K26</f>
        <v>32</v>
      </c>
      <c r="J26" s="24">
        <f>I26/E26</f>
        <v>0.38095238095238093</v>
      </c>
      <c r="K26" s="21">
        <f>SUM(K14:K25)</f>
        <v>0</v>
      </c>
      <c r="L26" s="24">
        <f>K26/E26</f>
        <v>0</v>
      </c>
      <c r="M26" s="21">
        <f>AVERAGE(M14:M25)</f>
        <v>45.5</v>
      </c>
      <c r="N26" s="25">
        <f>AVERAGE(N14:N25)</f>
        <v>0.58499999999999996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7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8" t="s">
        <v>26</v>
      </c>
      <c r="C31" s="29"/>
      <c r="D31" s="29"/>
      <c r="E31" s="1"/>
      <c r="F31" s="1"/>
      <c r="G31" s="28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9"/>
      <c r="C32" s="32"/>
      <c r="D32" s="32"/>
      <c r="E32" s="1"/>
      <c r="F32" s="1"/>
      <c r="G32" s="31"/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50" t="s">
        <v>28</v>
      </c>
      <c r="B33" s="29"/>
      <c r="C33" s="7"/>
      <c r="D33" s="1"/>
      <c r="E33" s="50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4" t="str">
        <f>B10</f>
        <v>M.T.I. MONTSERRAT MASDEFIOL SUÁREZ</v>
      </c>
      <c r="C35" s="45"/>
      <c r="D35" s="45"/>
      <c r="E35" s="18"/>
      <c r="F35" s="18"/>
      <c r="G35" s="46" t="s">
        <v>40</v>
      </c>
      <c r="H35" s="45"/>
      <c r="I35" s="45"/>
      <c r="J35" s="4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7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D1" zoomScale="70" zoomScaleNormal="70" workbookViewId="0">
      <selection activeCell="Q26" sqref="Q2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26953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47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 t="s">
        <v>50</v>
      </c>
      <c r="C14" s="9" t="str">
        <f>'1'!C14</f>
        <v>AR-FP</v>
      </c>
      <c r="D14" s="9" t="str">
        <f>'1'!D14</f>
        <v>ISIC</v>
      </c>
      <c r="E14" s="9">
        <v>9</v>
      </c>
      <c r="F14" s="9">
        <v>5</v>
      </c>
      <c r="G14" s="9"/>
      <c r="H14" s="10">
        <f>F14/E14</f>
        <v>0.55555555555555558</v>
      </c>
      <c r="I14" s="9">
        <f t="shared" ref="I14:I17" si="0">(E14-SUM(F14:G14))-K14</f>
        <v>4</v>
      </c>
      <c r="J14" s="10">
        <f>I14/E14</f>
        <v>0.44444444444444442</v>
      </c>
      <c r="K14" s="9">
        <v>0</v>
      </c>
      <c r="L14" s="10">
        <v>0</v>
      </c>
      <c r="M14" s="9">
        <v>44</v>
      </c>
      <c r="N14" s="11">
        <v>0.56000000000000005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 t="s">
        <v>50</v>
      </c>
      <c r="C15" s="9" t="str">
        <f>'1'!C15</f>
        <v>204A</v>
      </c>
      <c r="D15" s="9" t="str">
        <f>'1'!D15</f>
        <v>ISIC</v>
      </c>
      <c r="E15" s="9">
        <v>36</v>
      </c>
      <c r="F15" s="9">
        <v>33</v>
      </c>
      <c r="G15" s="9"/>
      <c r="H15" s="10">
        <f>F15/E15</f>
        <v>0.91666666666666663</v>
      </c>
      <c r="I15" s="9">
        <f t="shared" si="0"/>
        <v>3</v>
      </c>
      <c r="J15" s="10">
        <f t="shared" ref="J15:J17" si="1">I15/E15</f>
        <v>8.3333333333333329E-2</v>
      </c>
      <c r="K15" s="9">
        <v>0</v>
      </c>
      <c r="L15" s="10">
        <v>0</v>
      </c>
      <c r="M15" s="9">
        <v>76</v>
      </c>
      <c r="N15" s="11">
        <v>0.89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 t="s">
        <v>50</v>
      </c>
      <c r="C16" s="9" t="str">
        <f>'1'!C16</f>
        <v>204B</v>
      </c>
      <c r="D16" s="9" t="str">
        <f>'1'!D16</f>
        <v>ISIC</v>
      </c>
      <c r="E16" s="9">
        <v>18</v>
      </c>
      <c r="F16" s="9">
        <v>13</v>
      </c>
      <c r="G16" s="9"/>
      <c r="H16" s="10">
        <f t="shared" ref="H16:H17" si="2">F16/E16</f>
        <v>0.72222222222222221</v>
      </c>
      <c r="I16" s="9">
        <f t="shared" si="0"/>
        <v>5</v>
      </c>
      <c r="J16" s="10">
        <f t="shared" si="1"/>
        <v>0.27777777777777779</v>
      </c>
      <c r="K16" s="9">
        <v>0</v>
      </c>
      <c r="L16" s="10">
        <v>0</v>
      </c>
      <c r="M16" s="9">
        <v>57</v>
      </c>
      <c r="N16" s="11">
        <v>0.72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19" t="s">
        <v>21</v>
      </c>
      <c r="C17" s="9" t="str">
        <f>'1'!C17</f>
        <v>604A</v>
      </c>
      <c r="D17" s="9" t="str">
        <f>'1'!D17</f>
        <v>ISIC</v>
      </c>
      <c r="E17" s="9">
        <v>21</v>
      </c>
      <c r="F17" s="9">
        <v>21</v>
      </c>
      <c r="G17" s="9"/>
      <c r="H17" s="10">
        <f t="shared" si="2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v>0</v>
      </c>
      <c r="M17" s="9">
        <v>80</v>
      </c>
      <c r="N17" s="11">
        <v>0.52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1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SUM(E14:E17)</f>
        <v>84</v>
      </c>
      <c r="F27" s="15">
        <f>SUM(F14:F17)</f>
        <v>72</v>
      </c>
      <c r="G27" s="21">
        <f>SUM(G14:G26)</f>
        <v>0</v>
      </c>
      <c r="H27" s="24">
        <f>SUM(F27:G27)/E27</f>
        <v>0.8571428571428571</v>
      </c>
      <c r="I27" s="21">
        <f>(E27-SUM(F27:G27))-K27</f>
        <v>12</v>
      </c>
      <c r="J27" s="24">
        <f>I27/E27</f>
        <v>0.14285714285714285</v>
      </c>
      <c r="K27" s="21">
        <f>SUM(K14:K26)</f>
        <v>0</v>
      </c>
      <c r="L27" s="24">
        <f>K27/E27</f>
        <v>0</v>
      </c>
      <c r="M27" s="21">
        <f>AVERAGE(M14:M26)</f>
        <v>64.25</v>
      </c>
      <c r="N27" s="25">
        <f>AVERAGE(N14:N26)</f>
        <v>0.67249999999999999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44" t="str">
        <f>B10</f>
        <v>M.T.I. MONTSERRAT MASDEFIOL SUÁREZ</v>
      </c>
      <c r="C36" s="45"/>
      <c r="D36" s="45"/>
      <c r="E36" s="18"/>
      <c r="F36" s="18"/>
      <c r="G36" s="46" t="s">
        <v>40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abSelected="1" topLeftCell="A6" zoomScale="70" zoomScaleNormal="70" workbookViewId="0">
      <selection activeCell="P19" sqref="P19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5429687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48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>
        <v>3</v>
      </c>
      <c r="C14" s="9" t="str">
        <f>'1'!C14</f>
        <v>AR-FP</v>
      </c>
      <c r="D14" s="9" t="str">
        <f>'1'!D14</f>
        <v>ISIC</v>
      </c>
      <c r="E14" s="9">
        <f>'1'!E14</f>
        <v>9</v>
      </c>
      <c r="F14" s="9">
        <v>5</v>
      </c>
      <c r="G14" s="9"/>
      <c r="H14" s="10">
        <f>F14/E14</f>
        <v>0.55555555555555558</v>
      </c>
      <c r="I14" s="9">
        <f t="shared" ref="I14:I19" si="0">(E14-SUM(F14:G14))-K14</f>
        <v>4</v>
      </c>
      <c r="J14" s="10">
        <f>I14/E14</f>
        <v>0.44444444444444442</v>
      </c>
      <c r="K14" s="9">
        <v>0</v>
      </c>
      <c r="L14" s="10">
        <v>0</v>
      </c>
      <c r="M14" s="9">
        <v>51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>
        <v>3</v>
      </c>
      <c r="C15" s="9" t="str">
        <f>'1'!C15</f>
        <v>204A</v>
      </c>
      <c r="D15" s="9" t="str">
        <f>'1'!D15</f>
        <v>ISIC</v>
      </c>
      <c r="E15" s="9">
        <f>'1'!E15</f>
        <v>36</v>
      </c>
      <c r="F15" s="9">
        <v>30</v>
      </c>
      <c r="G15" s="9"/>
      <c r="H15" s="10">
        <f t="shared" ref="H15:H19" si="1">F15/E15</f>
        <v>0.83333333333333337</v>
      </c>
      <c r="I15" s="9">
        <f t="shared" si="0"/>
        <v>6</v>
      </c>
      <c r="J15" s="10">
        <f t="shared" ref="J15:J19" si="2">I15/E15</f>
        <v>0.16666666666666666</v>
      </c>
      <c r="K15" s="9">
        <v>0</v>
      </c>
      <c r="L15" s="10">
        <v>0</v>
      </c>
      <c r="M15" s="9">
        <v>66</v>
      </c>
      <c r="N15" s="11">
        <v>0.83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>
        <v>4</v>
      </c>
      <c r="C16" s="9" t="s">
        <v>42</v>
      </c>
      <c r="D16" s="9" t="str">
        <f>'1'!D16</f>
        <v>ISIC</v>
      </c>
      <c r="E16" s="9">
        <v>36</v>
      </c>
      <c r="F16" s="9">
        <v>34</v>
      </c>
      <c r="G16" s="9"/>
      <c r="H16" s="10">
        <f t="shared" si="1"/>
        <v>0.94444444444444442</v>
      </c>
      <c r="I16" s="9">
        <f t="shared" si="0"/>
        <v>2</v>
      </c>
      <c r="J16" s="10">
        <f t="shared" si="2"/>
        <v>5.5555555555555552E-2</v>
      </c>
      <c r="K16" s="9">
        <v>0</v>
      </c>
      <c r="L16" s="10">
        <v>0</v>
      </c>
      <c r="M16" s="9">
        <v>75</v>
      </c>
      <c r="N16" s="11">
        <v>0.75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'1'!A16</f>
        <v>PROGRAMACIÓN ORIENTADA A OBJETOS</v>
      </c>
      <c r="B17" s="9">
        <v>3</v>
      </c>
      <c r="C17" s="9" t="str">
        <f>'1'!C16</f>
        <v>204B</v>
      </c>
      <c r="D17" s="9" t="str">
        <f>'1'!D16</f>
        <v>ISIC</v>
      </c>
      <c r="E17" s="9">
        <f>'1'!E16</f>
        <v>18</v>
      </c>
      <c r="F17" s="9">
        <v>11</v>
      </c>
      <c r="G17" s="9"/>
      <c r="H17" s="10">
        <f t="shared" si="1"/>
        <v>0.61111111111111116</v>
      </c>
      <c r="I17" s="9">
        <f t="shared" si="0"/>
        <v>7</v>
      </c>
      <c r="J17" s="10">
        <f t="shared" si="2"/>
        <v>0.3888888888888889</v>
      </c>
      <c r="K17" s="9">
        <v>0</v>
      </c>
      <c r="L17" s="10">
        <v>0</v>
      </c>
      <c r="M17" s="9">
        <v>48</v>
      </c>
      <c r="N17" s="11">
        <v>0.61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 t="s">
        <v>41</v>
      </c>
      <c r="B18" s="9">
        <v>4</v>
      </c>
      <c r="C18" s="9" t="s">
        <v>43</v>
      </c>
      <c r="D18" s="9" t="s">
        <v>34</v>
      </c>
      <c r="E18" s="9">
        <v>18</v>
      </c>
      <c r="F18" s="9">
        <v>16</v>
      </c>
      <c r="G18" s="9"/>
      <c r="H18" s="10">
        <f t="shared" si="1"/>
        <v>0.88888888888888884</v>
      </c>
      <c r="I18" s="9">
        <f t="shared" si="0"/>
        <v>2</v>
      </c>
      <c r="J18" s="10">
        <f t="shared" si="2"/>
        <v>0.1111111111111111</v>
      </c>
      <c r="K18" s="9">
        <v>0</v>
      </c>
      <c r="L18" s="10">
        <v>0</v>
      </c>
      <c r="M18" s="9">
        <v>67</v>
      </c>
      <c r="N18" s="11">
        <v>0.89</v>
      </c>
      <c r="O18" s="12"/>
      <c r="P18" s="51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 t="str">
        <f>'1'!A17</f>
        <v>INGENIERÍA DE SOFTWARE</v>
      </c>
      <c r="B19" s="9">
        <v>2</v>
      </c>
      <c r="C19" s="9" t="str">
        <f>'1'!C17</f>
        <v>604A</v>
      </c>
      <c r="D19" s="9" t="str">
        <f>'1'!D17</f>
        <v>ISIC</v>
      </c>
      <c r="E19" s="9">
        <f>'1'!E17</f>
        <v>21</v>
      </c>
      <c r="F19" s="9">
        <v>20</v>
      </c>
      <c r="G19" s="9"/>
      <c r="H19" s="10">
        <f t="shared" si="1"/>
        <v>0.95238095238095233</v>
      </c>
      <c r="I19" s="9">
        <f t="shared" si="0"/>
        <v>1</v>
      </c>
      <c r="J19" s="10">
        <f t="shared" si="2"/>
        <v>4.7619047619047616E-2</v>
      </c>
      <c r="K19" s="9">
        <v>0</v>
      </c>
      <c r="L19" s="10">
        <v>0</v>
      </c>
      <c r="M19" s="9">
        <v>78</v>
      </c>
      <c r="N19" s="11">
        <v>0.81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SUM(E14:E26)</f>
        <v>138</v>
      </c>
      <c r="F27" s="15">
        <f>SUM(F14:F26)</f>
        <v>116</v>
      </c>
      <c r="G27" s="21">
        <f>SUM(G14:G26)</f>
        <v>0</v>
      </c>
      <c r="H27" s="24">
        <f>SUM(F27:G27)/E27</f>
        <v>0.84057971014492749</v>
      </c>
      <c r="I27" s="21">
        <f>(E27-SUM(F27:G27))-K27</f>
        <v>22</v>
      </c>
      <c r="J27" s="24">
        <f>I27/E27</f>
        <v>0.15942028985507245</v>
      </c>
      <c r="K27" s="21">
        <f>SUM(K14:K26)</f>
        <v>0</v>
      </c>
      <c r="L27" s="24">
        <f>K27/E27</f>
        <v>0</v>
      </c>
      <c r="M27" s="52">
        <f>AVERAGE(M14:M26)</f>
        <v>64.166666666666671</v>
      </c>
      <c r="N27" s="25">
        <f>AVERAGE(N14:N26)</f>
        <v>0.76000000000000012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44" t="str">
        <f>B10</f>
        <v>M.T.I. MONTSERRAT MASDEFIOL SUÁREZ</v>
      </c>
      <c r="C36" s="45"/>
      <c r="D36" s="45"/>
      <c r="E36" s="18"/>
      <c r="F36" s="18"/>
      <c r="G36" s="46" t="s">
        <v>51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7" zoomScale="80" zoomScaleNormal="80" workbookViewId="0">
      <selection activeCell="K22" sqref="K22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49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/>
      <c r="C14" s="9" t="str">
        <f>'1'!C14</f>
        <v>AR-FP</v>
      </c>
      <c r="D14" s="9" t="str">
        <f>'1'!D14</f>
        <v>ISIC</v>
      </c>
      <c r="E14" s="9">
        <f>'1'!E14</f>
        <v>9</v>
      </c>
      <c r="F14" s="9"/>
      <c r="G14" s="9"/>
      <c r="H14" s="10">
        <f>F14/E14</f>
        <v>0</v>
      </c>
      <c r="I14" s="9">
        <f t="shared" ref="I14:I17" si="0">(E14-SUM(F14:G14))-K14</f>
        <v>9</v>
      </c>
      <c r="J14" s="10">
        <f>I14/E14</f>
        <v>1</v>
      </c>
      <c r="K14" s="9">
        <v>0</v>
      </c>
      <c r="L14" s="10"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/>
      <c r="C15" s="9" t="str">
        <f>'1'!C15</f>
        <v>204A</v>
      </c>
      <c r="D15" s="9" t="str">
        <f>'1'!D15</f>
        <v>ISIC</v>
      </c>
      <c r="E15" s="9">
        <f>'1'!E15</f>
        <v>36</v>
      </c>
      <c r="F15" s="9"/>
      <c r="G15" s="9"/>
      <c r="H15" s="10">
        <f>F15/E15</f>
        <v>0</v>
      </c>
      <c r="I15" s="9">
        <f t="shared" si="0"/>
        <v>36</v>
      </c>
      <c r="J15" s="10">
        <f t="shared" ref="J15:J17" si="1">I15/E15</f>
        <v>1</v>
      </c>
      <c r="K15" s="9">
        <v>0</v>
      </c>
      <c r="L15" s="10"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/>
      <c r="C16" s="9" t="str">
        <f>'1'!C16</f>
        <v>204B</v>
      </c>
      <c r="D16" s="9" t="str">
        <f>'1'!D16</f>
        <v>ISIC</v>
      </c>
      <c r="E16" s="9">
        <f>'1'!E16</f>
        <v>18</v>
      </c>
      <c r="F16" s="9"/>
      <c r="G16" s="9"/>
      <c r="H16" s="10">
        <f t="shared" ref="H16:H17" si="2">F16/E16</f>
        <v>0</v>
      </c>
      <c r="I16" s="9">
        <f t="shared" si="0"/>
        <v>18</v>
      </c>
      <c r="J16" s="10">
        <f t="shared" si="1"/>
        <v>1</v>
      </c>
      <c r="K16" s="9">
        <v>0</v>
      </c>
      <c r="L16" s="10"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9"/>
      <c r="C17" s="9" t="str">
        <f>'1'!C17</f>
        <v>604A</v>
      </c>
      <c r="D17" s="9" t="str">
        <f>'1'!D17</f>
        <v>ISIC</v>
      </c>
      <c r="E17" s="9">
        <f>'1'!E17</f>
        <v>21</v>
      </c>
      <c r="F17" s="9"/>
      <c r="G17" s="9"/>
      <c r="H17" s="10">
        <f t="shared" si="2"/>
        <v>0</v>
      </c>
      <c r="I17" s="9">
        <f t="shared" si="0"/>
        <v>21</v>
      </c>
      <c r="J17" s="10">
        <f t="shared" si="1"/>
        <v>1</v>
      </c>
      <c r="K17" s="9">
        <v>0</v>
      </c>
      <c r="L17" s="10"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SUM(E13:E17)</f>
        <v>84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84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44" t="str">
        <f>B10</f>
        <v>M.T.I. MONTSERRAT MASDEFIOL SUÁREZ</v>
      </c>
      <c r="C36" s="45"/>
      <c r="D36" s="45"/>
      <c r="E36" s="18"/>
      <c r="F36" s="18"/>
      <c r="G36" s="46" t="s">
        <v>40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zoomScale="80" zoomScaleNormal="80" workbookViewId="0">
      <selection activeCell="K33" sqref="K3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31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1" t="str">
        <f>'1'!B10</f>
        <v>M.T.I. MONTSERRAT MASDEFIOL SUÁREZ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/>
      <c r="C14" s="9" t="str">
        <f>'1'!C14</f>
        <v>AR-FP</v>
      </c>
      <c r="D14" s="9" t="str">
        <f>'1'!D14</f>
        <v>ISIC</v>
      </c>
      <c r="E14" s="9">
        <f>'1'!E14</f>
        <v>9</v>
      </c>
      <c r="F14" s="9"/>
      <c r="G14" s="9"/>
      <c r="H14" s="10">
        <f t="shared" ref="H14:H17" si="0">F14/E14</f>
        <v>0</v>
      </c>
      <c r="I14" s="9">
        <f t="shared" ref="I14:I17" si="1">(E14-SUM(F14:G14))-K14</f>
        <v>9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/>
      <c r="C15" s="9" t="str">
        <f>'1'!C15</f>
        <v>204A</v>
      </c>
      <c r="D15" s="9" t="str">
        <f>'1'!D15</f>
        <v>ISIC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/>
      <c r="C16" s="9" t="str">
        <f>'1'!C16</f>
        <v>204B</v>
      </c>
      <c r="D16" s="9" t="str">
        <f>'1'!D16</f>
        <v>ISIC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9"/>
      <c r="C17" s="9" t="str">
        <f>'1'!C17</f>
        <v>604A</v>
      </c>
      <c r="D17" s="9" t="str">
        <f>'1'!D17</f>
        <v>ISIC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SUM(E13:E17)</f>
        <v>84</v>
      </c>
      <c r="F27" s="15">
        <f>SUM(F13:F17)</f>
        <v>0</v>
      </c>
      <c r="G27" s="21">
        <f>SUM(G13:G26)</f>
        <v>0</v>
      </c>
      <c r="H27" s="24">
        <f>SUM(F27:G27)/E27</f>
        <v>0</v>
      </c>
      <c r="I27" s="21">
        <f>(E27-SUM(F27:G27))-K27</f>
        <v>84</v>
      </c>
      <c r="J27" s="24">
        <f>I27/E27</f>
        <v>1</v>
      </c>
      <c r="K27" s="21">
        <f>SUM(K13:K26)</f>
        <v>0</v>
      </c>
      <c r="L27" s="24">
        <f>K27/E27</f>
        <v>0</v>
      </c>
      <c r="M27" s="21" t="e">
        <f>AVERAGE(M13:M26)</f>
        <v>#DIV/0!</v>
      </c>
      <c r="N27" s="25" t="e">
        <f>AVERAGE(N13:N26)</f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44" t="str">
        <f>B10</f>
        <v>M.T.I. MONTSERRAT MASDEFIOL SUÁREZ</v>
      </c>
      <c r="C36" s="45"/>
      <c r="D36" s="45"/>
      <c r="E36" s="18"/>
      <c r="F36" s="18"/>
      <c r="G36" s="46" t="s">
        <v>40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2023-05-31T03:17:27Z</cp:lastPrinted>
  <dcterms:created xsi:type="dcterms:W3CDTF">2021-11-22T14:45:25Z</dcterms:created>
  <dcterms:modified xsi:type="dcterms:W3CDTF">2023-05-31T03:18:12Z</dcterms:modified>
  <cp:contentStatus/>
</cp:coreProperties>
</file>