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8" documentId="13_ncr:1_{7F05074E-5434-4583-893C-ACC820DA7893}" xr6:coauthVersionLast="47" xr6:coauthVersionMax="47" xr10:uidLastSave="{A6D3FB82-DEF5-45B2-9974-E527D1821F7E}"/>
  <bookViews>
    <workbookView xWindow="-110" yWindow="-110" windowWidth="19420" windowHeight="10300" activeTab="2" xr2:uid="{00000000-000D-0000-FFFF-FFFF00000000}"/>
  </bookViews>
  <sheets>
    <sheet name="PARCIALES 805A" sheetId="1" r:id="rId1"/>
    <sheet name="FINAL" sheetId="2" r:id="rId2"/>
    <sheet name="PARCIALES 805 B" sheetId="3" r:id="rId3"/>
    <sheet name="FINAL (2)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J10" i="4" s="1"/>
  <c r="K10" i="4" s="1"/>
  <c r="P11" i="1"/>
  <c r="J11" i="4" s="1"/>
  <c r="K11" i="4" s="1"/>
  <c r="P12" i="1"/>
  <c r="J12" i="4" s="1"/>
  <c r="P13" i="1"/>
  <c r="J13" i="2" s="1"/>
  <c r="P14" i="1"/>
  <c r="P15" i="1"/>
  <c r="J15" i="2" s="1"/>
  <c r="P16" i="1"/>
  <c r="J16" i="2" s="1"/>
  <c r="P17" i="1"/>
  <c r="J17" i="4" s="1"/>
  <c r="K17" i="4" s="1"/>
  <c r="P18" i="1"/>
  <c r="J18" i="2" s="1"/>
  <c r="K18" i="2" s="1"/>
  <c r="P19" i="1"/>
  <c r="J19" i="2" s="1"/>
  <c r="P20" i="1"/>
  <c r="J20" i="4" s="1"/>
  <c r="K20" i="4" s="1"/>
  <c r="P21" i="1"/>
  <c r="J21" i="4" s="1"/>
  <c r="K21" i="4" s="1"/>
  <c r="P22" i="1"/>
  <c r="J22" i="2" s="1"/>
  <c r="K22" i="2" s="1"/>
  <c r="P23" i="1"/>
  <c r="J23" i="2" s="1"/>
  <c r="K23" i="2" s="1"/>
  <c r="P24" i="1"/>
  <c r="J24" i="2" s="1"/>
  <c r="K24" i="2" s="1"/>
  <c r="P25" i="1"/>
  <c r="J25" i="2" s="1"/>
  <c r="K25" i="2" s="1"/>
  <c r="P26" i="1"/>
  <c r="J26" i="2" s="1"/>
  <c r="K26" i="2" s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9" i="1"/>
  <c r="J9" i="2" s="1"/>
  <c r="K9" i="2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9" i="3"/>
  <c r="J24" i="4"/>
  <c r="K24" i="4" s="1"/>
  <c r="J18" i="4"/>
  <c r="K18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J9" i="4"/>
  <c r="K9" i="4" s="1"/>
  <c r="O32" i="3"/>
  <c r="N32" i="3"/>
  <c r="M32" i="3"/>
  <c r="L32" i="3"/>
  <c r="K32" i="3"/>
  <c r="J32" i="3"/>
  <c r="O31" i="3"/>
  <c r="O34" i="3" s="1"/>
  <c r="N31" i="3"/>
  <c r="M31" i="3"/>
  <c r="L31" i="3"/>
  <c r="K31" i="3"/>
  <c r="J31" i="3"/>
  <c r="O30" i="3"/>
  <c r="O33" i="3" s="1"/>
  <c r="N30" i="3"/>
  <c r="N33" i="3" s="1"/>
  <c r="M30" i="3"/>
  <c r="L30" i="3"/>
  <c r="L33" i="3" s="1"/>
  <c r="K30" i="3"/>
  <c r="K33" i="3" s="1"/>
  <c r="J30" i="3"/>
  <c r="J33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J10" i="2"/>
  <c r="K10" i="2" s="1"/>
  <c r="J14" i="4"/>
  <c r="K14" i="4" s="1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K50" i="1"/>
  <c r="L50" i="1"/>
  <c r="M50" i="1"/>
  <c r="N50" i="1"/>
  <c r="O50" i="1"/>
  <c r="K49" i="1"/>
  <c r="L49" i="1"/>
  <c r="L52" i="1" s="1"/>
  <c r="M49" i="1"/>
  <c r="M52" i="1" s="1"/>
  <c r="N49" i="1"/>
  <c r="O49" i="1"/>
  <c r="O52" i="1" s="1"/>
  <c r="K48" i="1"/>
  <c r="L48" i="1"/>
  <c r="M48" i="1"/>
  <c r="N48" i="1"/>
  <c r="O48" i="1"/>
  <c r="O51" i="1" s="1"/>
  <c r="J50" i="1"/>
  <c r="J49" i="1"/>
  <c r="J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K51" i="1" l="1"/>
  <c r="J23" i="4"/>
  <c r="K23" i="4" s="1"/>
  <c r="K52" i="1"/>
  <c r="K34" i="3"/>
  <c r="J15" i="4"/>
  <c r="J51" i="1"/>
  <c r="N51" i="1"/>
  <c r="M51" i="1"/>
  <c r="N52" i="1"/>
  <c r="J16" i="4"/>
  <c r="J52" i="1"/>
  <c r="P49" i="1"/>
  <c r="L51" i="1"/>
  <c r="J12" i="2"/>
  <c r="J17" i="2"/>
  <c r="K17" i="2" s="1"/>
  <c r="J22" i="4"/>
  <c r="K22" i="4" s="1"/>
  <c r="J19" i="4"/>
  <c r="J25" i="4"/>
  <c r="K25" i="4" s="1"/>
  <c r="P50" i="1"/>
  <c r="J20" i="2"/>
  <c r="K20" i="2" s="1"/>
  <c r="J11" i="2"/>
  <c r="K11" i="2" s="1"/>
  <c r="J13" i="4"/>
  <c r="J26" i="4"/>
  <c r="K26" i="4" s="1"/>
  <c r="P48" i="1"/>
  <c r="J14" i="2"/>
  <c r="K14" i="2" s="1"/>
  <c r="J21" i="2"/>
  <c r="K21" i="2" s="1"/>
  <c r="M34" i="3"/>
  <c r="L34" i="3"/>
  <c r="P31" i="3"/>
  <c r="J34" i="3"/>
  <c r="N34" i="3"/>
  <c r="P32" i="3"/>
  <c r="M33" i="3"/>
  <c r="P30" i="3"/>
  <c r="J51" i="4" l="1"/>
  <c r="J52" i="2"/>
  <c r="J50" i="4"/>
  <c r="P52" i="1"/>
  <c r="J51" i="2"/>
  <c r="P51" i="1"/>
  <c r="J50" i="2"/>
  <c r="J52" i="4"/>
  <c r="P34" i="3"/>
  <c r="P33" i="3"/>
  <c r="J54" i="2" l="1"/>
  <c r="J53" i="4"/>
  <c r="J53" i="2"/>
  <c r="J54" i="4"/>
</calcChain>
</file>

<file path=xl/sharedStrings.xml><?xml version="1.0" encoding="utf-8"?>
<sst xmlns="http://schemas.openxmlformats.org/spreadsheetml/2006/main" count="204" uniqueCount="149">
  <si>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</si>
  <si>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</si>
  <si>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</si>
  <si>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</si>
  <si>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</si>
  <si>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</si>
  <si>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</si>
  <si>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</si>
  <si>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</si>
  <si>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</si>
  <si>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</si>
  <si>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</si>
  <si>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</si>
  <si>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</si>
  <si>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</si>
  <si>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</si>
  <si>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</si>
  <si>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</si>
  <si>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</si>
  <si>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</si>
  <si>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</si>
  <si>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</si>
  <si>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</si>
  <si>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</si>
  <si>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</si>
  <si>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221U0346</t>
  </si>
  <si>
    <t>MORISCO SANTANA EVELYN</t>
  </si>
  <si>
    <t xml:space="preserve">PROPIEDAD INTELECTUAL Y COMERCIO EXTERIOR </t>
  </si>
  <si>
    <t>FEB - JUL 2023</t>
  </si>
  <si>
    <t>805 A</t>
  </si>
  <si>
    <t xml:space="preserve">LIC. MONSERRAT VÁZQUEZ MALAGA </t>
  </si>
  <si>
    <t>CAGAL MALAGA LUIS ANTONIO</t>
  </si>
  <si>
    <t>CAGAL TOTO MARIA DEL CIELO</t>
  </si>
  <si>
    <t>CARVAJAL LÓPEZ ANGELA ELIZABETH</t>
  </si>
  <si>
    <t>CHAVEZ PUCHETA AZUCENA ABIGAIL</t>
  </si>
  <si>
    <t>DOMINGUEZ PROMOTOR JOSELIN</t>
  </si>
  <si>
    <t xml:space="preserve">FIGUEROA DOMINGUEZ STEPHANIA </t>
  </si>
  <si>
    <t>GARCÍA ESPINOZA YOSELIN MELINA</t>
  </si>
  <si>
    <t>GUATEMALA ISLABA ARISBEL</t>
  </si>
  <si>
    <t>ISIDORO CARRANZA ANAYELI</t>
  </si>
  <si>
    <t>IXBA PEREZ HISLENE</t>
  </si>
  <si>
    <t>JULIO ANTELE ELIZABETH</t>
  </si>
  <si>
    <t>LÓPEZ CENO JESÚS DAVID</t>
  </si>
  <si>
    <t>MALAGA CHIGO MARÍA GUADALUPE</t>
  </si>
  <si>
    <t>MORA LUNA KARLA VIANEY</t>
  </si>
  <si>
    <t>OTERO HERNANDEZ JAZMIN</t>
  </si>
  <si>
    <t>PEREZ ABRAJAN DEYSI</t>
  </si>
  <si>
    <t>TEMICH MARCIAL ERIKA ISABEL</t>
  </si>
  <si>
    <t>TINOCO DAVID BLANCA ELIZABETH</t>
  </si>
  <si>
    <t>VICHI VICTORIO JOSHAJANY</t>
  </si>
  <si>
    <t xml:space="preserve">ANTEMATE PELAYO LUZ ORLETH </t>
  </si>
  <si>
    <t xml:space="preserve">ANTEMATE GARCÍA MARÍA GUADALUPE </t>
  </si>
  <si>
    <t xml:space="preserve">BARRERA MARTINEZ DENISSE ALEJANDRA </t>
  </si>
  <si>
    <t>BECERRA DIEZ OSWALDO</t>
  </si>
  <si>
    <t>FERMAN CAMPOS MARIANA ABIGAIL</t>
  </si>
  <si>
    <t>FIGUEROA SOSA LESLY ALEJANDRA</t>
  </si>
  <si>
    <t xml:space="preserve">IXTEPAN ESPRONCEDA ALICIA DEL CARMEN </t>
  </si>
  <si>
    <t xml:space="preserve">LUCHO ATAXCA CINDY SADAY </t>
  </si>
  <si>
    <t xml:space="preserve">LUNA CANELA IVETTE GUADALUPE </t>
  </si>
  <si>
    <t>MAZABA CARRANZA TANIA</t>
  </si>
  <si>
    <t>OBIL VÁZQUEZ MANUEL ANTONIO</t>
  </si>
  <si>
    <t xml:space="preserve">PONCE ANOTA CARLOS JOAQUIN </t>
  </si>
  <si>
    <t xml:space="preserve">PUCHETA MALAGA VITTIA ANDREA </t>
  </si>
  <si>
    <t>PUCHETA VENTURA REYNA DEL ROSARIO</t>
  </si>
  <si>
    <t>ROJAS ABRAJAN LUIS FERNANDO</t>
  </si>
  <si>
    <t>TEOBAL HERRERA SAMUEL ADONAY</t>
  </si>
  <si>
    <t>VELAZQUEZ MIL ALEXANDER</t>
  </si>
  <si>
    <t>ALARCON TEPACH JENNIFER DE JESÚS</t>
  </si>
  <si>
    <t xml:space="preserve">ANOTA RIVERA MARIANA </t>
  </si>
  <si>
    <t>CANELA SERNA LUISA YOLANDA</t>
  </si>
  <si>
    <t>CHAGALA VARGAS MIGUEL MAGDIEL</t>
  </si>
  <si>
    <t>CHIGO FERMAN ÁNGEL ARMANDO</t>
  </si>
  <si>
    <t xml:space="preserve">CORDOBA MOGO VIANETH GUADALUPE </t>
  </si>
  <si>
    <t xml:space="preserve">CRUZ PAXTIAN DANIELA </t>
  </si>
  <si>
    <t>GOXCON CHAGALA MARÍA ISABEL</t>
  </si>
  <si>
    <t xml:space="preserve">IXBA COSME JUAN DE LA CRUZ </t>
  </si>
  <si>
    <t xml:space="preserve">IXTEPAN CHIPOL REBECA ADELINA </t>
  </si>
  <si>
    <t xml:space="preserve">MAGALA BELLI JOSÉ ENRIQUE </t>
  </si>
  <si>
    <t xml:space="preserve">MOTO TORRES PERLA DHAMAR </t>
  </si>
  <si>
    <t>PONCE PUCHETA ITZEL</t>
  </si>
  <si>
    <t>PUCHETA ANETELE AIDEE</t>
  </si>
  <si>
    <t xml:space="preserve">REYES CRUZ ANDRIK </t>
  </si>
  <si>
    <t xml:space="preserve">SALAZAR CAMINO JESSICA </t>
  </si>
  <si>
    <t xml:space="preserve">TALENO KIM ROXANA KARINA </t>
  </si>
  <si>
    <t>TEMICH VILLEGAS ANGELES DE LA FE</t>
  </si>
  <si>
    <t xml:space="preserve">TEOBAL ESCRIBANO JONATHAN DE JESÚS </t>
  </si>
  <si>
    <t xml:space="preserve">805 B </t>
  </si>
  <si>
    <t>LIC. MONSERRAT VÁZQUEZ MALAGA</t>
  </si>
  <si>
    <t>191U0242</t>
  </si>
  <si>
    <t>191U0240</t>
  </si>
  <si>
    <t>XOLOT PICHAL MARÍA GUADALUPE</t>
  </si>
  <si>
    <t>191U0284</t>
  </si>
  <si>
    <t>191U0252</t>
  </si>
  <si>
    <t>191U0283</t>
  </si>
  <si>
    <t>191U0286</t>
  </si>
  <si>
    <t>191U0214</t>
  </si>
  <si>
    <t>191U0236</t>
  </si>
  <si>
    <t>191U0276</t>
  </si>
  <si>
    <t>191U0230</t>
  </si>
  <si>
    <t>191U0205</t>
  </si>
  <si>
    <t>191U0226</t>
  </si>
  <si>
    <t>101U0241</t>
  </si>
  <si>
    <t>191U0261</t>
  </si>
  <si>
    <t>191U0260</t>
  </si>
  <si>
    <t>191U0222</t>
  </si>
  <si>
    <t>191U0244</t>
  </si>
  <si>
    <t>191U0232</t>
  </si>
  <si>
    <t>191U0248</t>
  </si>
  <si>
    <t>191U0267</t>
  </si>
  <si>
    <t>191U0255</t>
  </si>
  <si>
    <t>191U0228</t>
  </si>
  <si>
    <t>191U0281</t>
  </si>
  <si>
    <t>191U0239</t>
  </si>
  <si>
    <t>191U0216</t>
  </si>
  <si>
    <t>191U0218</t>
  </si>
  <si>
    <t>191U0199</t>
  </si>
  <si>
    <t>191U0237</t>
  </si>
  <si>
    <t>191U0264</t>
  </si>
  <si>
    <t>191U0269</t>
  </si>
  <si>
    <t>191U0287</t>
  </si>
  <si>
    <t>191U0258</t>
  </si>
  <si>
    <t>191U0271</t>
  </si>
  <si>
    <t xml:space="preserve">191U0201 </t>
  </si>
  <si>
    <t>191U0270</t>
  </si>
  <si>
    <t>191U0200</t>
  </si>
  <si>
    <t>191U0202</t>
  </si>
  <si>
    <t>191U0204</t>
  </si>
  <si>
    <t>191U0212</t>
  </si>
  <si>
    <t>191U0229</t>
  </si>
  <si>
    <t>191U0238</t>
  </si>
  <si>
    <t>191U0245</t>
  </si>
  <si>
    <t>191U0263</t>
  </si>
  <si>
    <t>191U0268</t>
  </si>
  <si>
    <t>191U0279</t>
  </si>
  <si>
    <t>191U0282</t>
  </si>
  <si>
    <t>191U0198</t>
  </si>
  <si>
    <t>191U0257</t>
  </si>
  <si>
    <t>191U0266</t>
  </si>
  <si>
    <t>191U0206</t>
  </si>
  <si>
    <t>191U0259</t>
  </si>
  <si>
    <t>191U0213</t>
  </si>
  <si>
    <t>191U0220</t>
  </si>
  <si>
    <t>191U0231</t>
  </si>
  <si>
    <t>191U0247</t>
  </si>
  <si>
    <t>MORENO CRUZ DIANA LIZBETH</t>
  </si>
  <si>
    <t>191U0273</t>
  </si>
  <si>
    <t>191U0320</t>
  </si>
  <si>
    <t>191U0278</t>
  </si>
  <si>
    <t xml:space="preserve">ZARATE TEMICH ROSA ISELA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</si>
</sst>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7"/>
  <sheetViews>
    <sheetView workbookViewId="0">
      <selection activeCell="T12" sqref="T12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</row>
    <row r="3" spans="2:17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 x14ac:dyDescent="0.35">
      <c r="C4" t="s">
        <v>0</v>
      </c>
      <c r="D4" s="34" t="s">
        <v>27</v>
      </c>
      <c r="E4" s="34"/>
      <c r="F4" s="34"/>
      <c r="G4" s="34"/>
      <c r="I4" t="s">
        <v>1</v>
      </c>
      <c r="J4" s="25" t="s">
        <v>29</v>
      </c>
      <c r="K4" s="25"/>
      <c r="M4" t="s">
        <v>2</v>
      </c>
      <c r="N4" s="26">
        <v>45049</v>
      </c>
      <c r="O4" s="26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7" t="s">
        <v>28</v>
      </c>
      <c r="E6" s="27"/>
      <c r="F6" s="27"/>
      <c r="G6" s="27"/>
      <c r="I6" s="20" t="s">
        <v>21</v>
      </c>
      <c r="J6" s="20"/>
      <c r="K6" s="30" t="s">
        <v>30</v>
      </c>
      <c r="L6" s="30"/>
      <c r="M6" s="30"/>
      <c r="N6" s="30"/>
      <c r="O6" s="30"/>
    </row>
    <row r="7" spans="2:17" ht="11.25" customHeight="1" x14ac:dyDescent="0.35"/>
    <row r="8" spans="2:17" x14ac:dyDescent="0.35">
      <c r="B8" s="5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35">
      <c r="B9" s="7">
        <v>1</v>
      </c>
      <c r="C9" s="7" t="s">
        <v>124</v>
      </c>
      <c r="D9" s="21" t="s">
        <v>51</v>
      </c>
      <c r="E9" s="22"/>
      <c r="F9" s="22"/>
      <c r="G9" s="22"/>
      <c r="H9" s="22"/>
      <c r="I9" s="23"/>
      <c r="J9" s="5">
        <v>98</v>
      </c>
      <c r="K9" s="5">
        <v>100</v>
      </c>
      <c r="L9" s="5"/>
      <c r="M9" s="5"/>
      <c r="N9" s="5"/>
      <c r="O9" s="5"/>
      <c r="P9" s="19">
        <f>SUM(J9:O9)/6</f>
        <v>33</v>
      </c>
    </row>
    <row r="10" spans="2:17" x14ac:dyDescent="0.35">
      <c r="B10" s="7">
        <f>B9+1</f>
        <v>2</v>
      </c>
      <c r="C10" s="7" t="s">
        <v>122</v>
      </c>
      <c r="D10" s="21" t="s">
        <v>50</v>
      </c>
      <c r="E10" s="22"/>
      <c r="F10" s="22"/>
      <c r="G10" s="22"/>
      <c r="H10" s="22"/>
      <c r="I10" s="23"/>
      <c r="J10" s="5">
        <v>83</v>
      </c>
      <c r="K10" s="5">
        <v>0</v>
      </c>
      <c r="L10" s="5"/>
      <c r="M10" s="5"/>
      <c r="N10" s="5"/>
      <c r="O10" s="5"/>
      <c r="P10" s="19">
        <f t="shared" ref="P10:P46" si="0">SUM(J10:O10)/6</f>
        <v>13.833333333333334</v>
      </c>
    </row>
    <row r="11" spans="2:17" x14ac:dyDescent="0.35">
      <c r="B11" s="7">
        <f t="shared" ref="B11:B46" si="1">B10+1</f>
        <v>3</v>
      </c>
      <c r="C11" s="7" t="s">
        <v>125</v>
      </c>
      <c r="D11" s="21" t="s">
        <v>52</v>
      </c>
      <c r="E11" s="22"/>
      <c r="F11" s="22"/>
      <c r="G11" s="22"/>
      <c r="H11" s="22"/>
      <c r="I11" s="23"/>
      <c r="J11" s="5">
        <v>88</v>
      </c>
      <c r="K11" s="5">
        <v>87</v>
      </c>
      <c r="L11" s="5"/>
      <c r="M11" s="5"/>
      <c r="N11" s="5"/>
      <c r="O11" s="5"/>
      <c r="P11" s="19">
        <f t="shared" si="0"/>
        <v>29.166666666666668</v>
      </c>
    </row>
    <row r="12" spans="2:17" x14ac:dyDescent="0.35">
      <c r="B12" s="7">
        <f t="shared" si="1"/>
        <v>4</v>
      </c>
      <c r="C12" s="7" t="s">
        <v>126</v>
      </c>
      <c r="D12" s="21" t="s">
        <v>53</v>
      </c>
      <c r="E12" s="22"/>
      <c r="F12" s="22"/>
      <c r="G12" s="22"/>
      <c r="H12" s="22"/>
      <c r="I12" s="23"/>
      <c r="J12" s="5">
        <v>98</v>
      </c>
      <c r="K12" s="5">
        <v>90</v>
      </c>
      <c r="L12" s="5"/>
      <c r="M12" s="5"/>
      <c r="N12" s="5"/>
      <c r="O12" s="5"/>
      <c r="P12" s="19">
        <f t="shared" si="0"/>
        <v>31.333333333333332</v>
      </c>
    </row>
    <row r="13" spans="2:17" x14ac:dyDescent="0.35">
      <c r="B13" s="7">
        <f t="shared" si="1"/>
        <v>5</v>
      </c>
      <c r="C13" s="7" t="s">
        <v>99</v>
      </c>
      <c r="D13" s="21" t="s">
        <v>31</v>
      </c>
      <c r="E13" s="22"/>
      <c r="F13" s="22"/>
      <c r="G13" s="22"/>
      <c r="H13" s="22"/>
      <c r="I13" s="23"/>
      <c r="J13" s="5">
        <v>74</v>
      </c>
      <c r="K13" s="5">
        <v>91</v>
      </c>
      <c r="L13" s="5"/>
      <c r="M13" s="5"/>
      <c r="N13" s="5"/>
      <c r="O13" s="5"/>
      <c r="P13" s="19">
        <f t="shared" si="0"/>
        <v>27.5</v>
      </c>
    </row>
    <row r="14" spans="2:17" x14ac:dyDescent="0.35">
      <c r="B14" s="7">
        <f t="shared" si="1"/>
        <v>6</v>
      </c>
      <c r="C14" s="7" t="s">
        <v>138</v>
      </c>
      <c r="D14" s="21" t="s">
        <v>32</v>
      </c>
      <c r="E14" s="22"/>
      <c r="F14" s="22"/>
      <c r="G14" s="22"/>
      <c r="H14" s="22"/>
      <c r="I14" s="23"/>
      <c r="J14" s="5">
        <v>97</v>
      </c>
      <c r="K14" s="5">
        <v>86</v>
      </c>
      <c r="L14" s="5"/>
      <c r="M14" s="5"/>
      <c r="N14" s="5"/>
      <c r="O14" s="5"/>
      <c r="P14" s="19">
        <f t="shared" si="0"/>
        <v>30.5</v>
      </c>
    </row>
    <row r="15" spans="2:17" x14ac:dyDescent="0.35">
      <c r="B15" s="7">
        <f t="shared" si="1"/>
        <v>7</v>
      </c>
      <c r="C15" s="7" t="s">
        <v>127</v>
      </c>
      <c r="D15" s="21" t="s">
        <v>33</v>
      </c>
      <c r="E15" s="22"/>
      <c r="F15" s="22"/>
      <c r="G15" s="22"/>
      <c r="H15" s="22"/>
      <c r="I15" s="23"/>
      <c r="J15" s="5">
        <v>72</v>
      </c>
      <c r="K15" s="5">
        <v>0</v>
      </c>
      <c r="L15" s="5"/>
      <c r="M15" s="5"/>
      <c r="N15" s="5"/>
      <c r="O15" s="5"/>
      <c r="P15" s="19">
        <f t="shared" si="0"/>
        <v>12</v>
      </c>
    </row>
    <row r="16" spans="2:17" x14ac:dyDescent="0.35">
      <c r="B16" s="7">
        <f t="shared" si="1"/>
        <v>8</v>
      </c>
      <c r="C16" s="7" t="s">
        <v>95</v>
      </c>
      <c r="D16" s="21" t="s">
        <v>34</v>
      </c>
      <c r="E16" s="22"/>
      <c r="F16" s="22"/>
      <c r="G16" s="22"/>
      <c r="H16" s="22"/>
      <c r="I16" s="23"/>
      <c r="J16" s="5">
        <v>77</v>
      </c>
      <c r="K16" s="5">
        <v>87</v>
      </c>
      <c r="L16" s="5"/>
      <c r="M16" s="5"/>
      <c r="N16" s="5"/>
      <c r="O16" s="5"/>
      <c r="P16" s="19">
        <f t="shared" si="0"/>
        <v>27.333333333333332</v>
      </c>
    </row>
    <row r="17" spans="2:16" x14ac:dyDescent="0.35">
      <c r="B17" s="7">
        <f t="shared" si="1"/>
        <v>9</v>
      </c>
      <c r="C17" s="7" t="s">
        <v>104</v>
      </c>
      <c r="D17" s="21" t="s">
        <v>35</v>
      </c>
      <c r="E17" s="22"/>
      <c r="F17" s="22"/>
      <c r="G17" s="22"/>
      <c r="H17" s="22"/>
      <c r="I17" s="23"/>
      <c r="J17" s="5">
        <v>93</v>
      </c>
      <c r="K17" s="5">
        <v>0</v>
      </c>
      <c r="L17" s="5"/>
      <c r="M17" s="5"/>
      <c r="N17" s="5"/>
      <c r="O17" s="5"/>
      <c r="P17" s="19">
        <f t="shared" si="0"/>
        <v>15.5</v>
      </c>
    </row>
    <row r="18" spans="2:16" x14ac:dyDescent="0.35">
      <c r="B18" s="7">
        <f t="shared" si="1"/>
        <v>10</v>
      </c>
      <c r="C18" s="7" t="s">
        <v>100</v>
      </c>
      <c r="D18" s="21" t="s">
        <v>54</v>
      </c>
      <c r="E18" s="22"/>
      <c r="F18" s="22"/>
      <c r="G18" s="22"/>
      <c r="H18" s="22"/>
      <c r="I18" s="23"/>
      <c r="J18" s="5">
        <v>100</v>
      </c>
      <c r="K18" s="5">
        <v>100</v>
      </c>
      <c r="L18" s="5"/>
      <c r="M18" s="5"/>
      <c r="N18" s="5"/>
      <c r="O18" s="5"/>
      <c r="P18" s="19">
        <f t="shared" si="0"/>
        <v>33.333333333333336</v>
      </c>
    </row>
    <row r="19" spans="2:16" x14ac:dyDescent="0.35">
      <c r="B19" s="7">
        <f t="shared" si="1"/>
        <v>11</v>
      </c>
      <c r="C19" s="7" t="s">
        <v>110</v>
      </c>
      <c r="D19" s="21" t="s">
        <v>36</v>
      </c>
      <c r="E19" s="22"/>
      <c r="F19" s="22"/>
      <c r="G19" s="22"/>
      <c r="H19" s="22"/>
      <c r="I19" s="23"/>
      <c r="J19" s="5">
        <v>78</v>
      </c>
      <c r="K19" s="5">
        <v>0</v>
      </c>
      <c r="L19" s="5"/>
      <c r="M19" s="5"/>
      <c r="N19" s="5"/>
      <c r="O19" s="5"/>
      <c r="P19" s="19">
        <f t="shared" si="0"/>
        <v>13</v>
      </c>
    </row>
    <row r="20" spans="2:16" x14ac:dyDescent="0.35">
      <c r="B20" s="7">
        <f t="shared" si="1"/>
        <v>12</v>
      </c>
      <c r="C20" s="7" t="s">
        <v>128</v>
      </c>
      <c r="D20" s="21" t="s">
        <v>55</v>
      </c>
      <c r="E20" s="22"/>
      <c r="F20" s="22"/>
      <c r="G20" s="22"/>
      <c r="H20" s="22"/>
      <c r="I20" s="23"/>
      <c r="J20" s="5">
        <v>94</v>
      </c>
      <c r="K20" s="5">
        <v>0</v>
      </c>
      <c r="L20" s="5"/>
      <c r="M20" s="5"/>
      <c r="N20" s="5"/>
      <c r="O20" s="5"/>
      <c r="P20" s="19">
        <f t="shared" si="0"/>
        <v>15.666666666666666</v>
      </c>
    </row>
    <row r="21" spans="2:16" x14ac:dyDescent="0.35">
      <c r="B21" s="7">
        <f t="shared" si="1"/>
        <v>13</v>
      </c>
      <c r="C21" s="7" t="s">
        <v>98</v>
      </c>
      <c r="D21" s="21" t="s">
        <v>37</v>
      </c>
      <c r="E21" s="22"/>
      <c r="F21" s="22"/>
      <c r="G21" s="22"/>
      <c r="H21" s="22"/>
      <c r="I21" s="23"/>
      <c r="J21" s="5">
        <v>0</v>
      </c>
      <c r="K21" s="5">
        <v>0</v>
      </c>
      <c r="L21" s="5"/>
      <c r="M21" s="5"/>
      <c r="N21" s="5"/>
      <c r="O21" s="5"/>
      <c r="P21" s="19">
        <f t="shared" si="0"/>
        <v>0</v>
      </c>
    </row>
    <row r="22" spans="2:16" x14ac:dyDescent="0.35">
      <c r="B22" s="7">
        <f t="shared" si="1"/>
        <v>14</v>
      </c>
      <c r="C22" s="7" t="s">
        <v>106</v>
      </c>
      <c r="D22" s="21" t="s">
        <v>38</v>
      </c>
      <c r="E22" s="22"/>
      <c r="F22" s="22"/>
      <c r="G22" s="22"/>
      <c r="H22" s="22"/>
      <c r="I22" s="23"/>
      <c r="J22" s="5">
        <v>94</v>
      </c>
      <c r="K22" s="5">
        <v>97</v>
      </c>
      <c r="L22" s="5"/>
      <c r="M22" s="5"/>
      <c r="N22" s="5"/>
      <c r="O22" s="5"/>
      <c r="P22" s="19">
        <f t="shared" si="0"/>
        <v>31.833333333333332</v>
      </c>
    </row>
    <row r="23" spans="2:16" x14ac:dyDescent="0.35">
      <c r="B23" s="7">
        <f t="shared" si="1"/>
        <v>15</v>
      </c>
      <c r="C23" s="7" t="s">
        <v>96</v>
      </c>
      <c r="D23" s="21" t="s">
        <v>39</v>
      </c>
      <c r="E23" s="22"/>
      <c r="F23" s="22"/>
      <c r="G23" s="22"/>
      <c r="H23" s="22"/>
      <c r="I23" s="23"/>
      <c r="J23" s="5">
        <v>92</v>
      </c>
      <c r="K23" s="5">
        <v>90</v>
      </c>
      <c r="L23" s="5"/>
      <c r="M23" s="5"/>
      <c r="N23" s="5"/>
      <c r="O23" s="5"/>
      <c r="P23" s="19">
        <f t="shared" si="0"/>
        <v>30.333333333333332</v>
      </c>
    </row>
    <row r="24" spans="2:16" x14ac:dyDescent="0.35">
      <c r="B24" s="7">
        <f t="shared" si="1"/>
        <v>16</v>
      </c>
      <c r="C24" s="7" t="s">
        <v>129</v>
      </c>
      <c r="D24" s="21" t="s">
        <v>40</v>
      </c>
      <c r="E24" s="22"/>
      <c r="F24" s="22"/>
      <c r="G24" s="22"/>
      <c r="H24" s="22"/>
      <c r="I24" s="23"/>
      <c r="J24" s="5">
        <v>100</v>
      </c>
      <c r="K24" s="5">
        <v>100</v>
      </c>
      <c r="L24" s="5"/>
      <c r="M24" s="5"/>
      <c r="N24" s="5"/>
      <c r="O24" s="5"/>
      <c r="P24" s="19">
        <f t="shared" si="0"/>
        <v>33.333333333333336</v>
      </c>
    </row>
    <row r="25" spans="2:16" x14ac:dyDescent="0.35">
      <c r="B25" s="7">
        <f t="shared" si="1"/>
        <v>17</v>
      </c>
      <c r="C25" s="7" t="s">
        <v>89</v>
      </c>
      <c r="D25" s="21" t="s">
        <v>56</v>
      </c>
      <c r="E25" s="22"/>
      <c r="F25" s="22"/>
      <c r="G25" s="22"/>
      <c r="H25" s="22"/>
      <c r="I25" s="23"/>
      <c r="J25" s="5">
        <v>94</v>
      </c>
      <c r="K25" s="5">
        <v>91</v>
      </c>
      <c r="L25" s="5"/>
      <c r="M25" s="5"/>
      <c r="N25" s="5"/>
      <c r="O25" s="5"/>
      <c r="P25" s="19">
        <f t="shared" si="0"/>
        <v>30.833333333333332</v>
      </c>
    </row>
    <row r="26" spans="2:16" x14ac:dyDescent="0.35">
      <c r="B26" s="7">
        <f t="shared" si="1"/>
        <v>18</v>
      </c>
      <c r="C26" s="7" t="s">
        <v>101</v>
      </c>
      <c r="D26" s="21" t="s">
        <v>41</v>
      </c>
      <c r="E26" s="22"/>
      <c r="F26" s="22"/>
      <c r="G26" s="22"/>
      <c r="H26" s="22"/>
      <c r="I26" s="23"/>
      <c r="J26" s="5">
        <v>94</v>
      </c>
      <c r="K26" s="5">
        <v>93</v>
      </c>
      <c r="L26" s="5"/>
      <c r="M26" s="5"/>
      <c r="N26" s="5"/>
      <c r="O26" s="5"/>
      <c r="P26" s="19">
        <f t="shared" si="0"/>
        <v>31.166666666666668</v>
      </c>
    </row>
    <row r="27" spans="2:16" x14ac:dyDescent="0.35">
      <c r="B27" s="7">
        <f t="shared" si="1"/>
        <v>19</v>
      </c>
      <c r="C27" s="7" t="s">
        <v>88</v>
      </c>
      <c r="D27" s="21" t="s">
        <v>42</v>
      </c>
      <c r="E27" s="22"/>
      <c r="F27" s="22"/>
      <c r="G27" s="22"/>
      <c r="H27" s="22"/>
      <c r="I27" s="23"/>
      <c r="J27" s="5">
        <v>94</v>
      </c>
      <c r="K27" s="5">
        <v>81</v>
      </c>
      <c r="L27" s="5"/>
      <c r="M27" s="5"/>
      <c r="N27" s="5"/>
      <c r="O27" s="5"/>
      <c r="P27" s="19">
        <f t="shared" si="0"/>
        <v>29.166666666666668</v>
      </c>
    </row>
    <row r="28" spans="2:16" x14ac:dyDescent="0.35">
      <c r="B28" s="7">
        <f t="shared" si="1"/>
        <v>20</v>
      </c>
      <c r="C28" s="7" t="s">
        <v>105</v>
      </c>
      <c r="D28" s="21" t="s">
        <v>57</v>
      </c>
      <c r="E28" s="22"/>
      <c r="F28" s="22"/>
      <c r="G28" s="22"/>
      <c r="H28" s="22"/>
      <c r="I28" s="23"/>
      <c r="J28" s="5">
        <v>97</v>
      </c>
      <c r="K28" s="5">
        <v>88</v>
      </c>
      <c r="L28" s="5"/>
      <c r="M28" s="5"/>
      <c r="N28" s="5"/>
      <c r="O28" s="5"/>
      <c r="P28" s="19">
        <f t="shared" si="0"/>
        <v>30.833333333333332</v>
      </c>
    </row>
    <row r="29" spans="2:16" x14ac:dyDescent="0.35">
      <c r="B29" s="7">
        <f t="shared" si="1"/>
        <v>21</v>
      </c>
      <c r="C29" s="7" t="s">
        <v>130</v>
      </c>
      <c r="D29" s="21" t="s">
        <v>58</v>
      </c>
      <c r="E29" s="22"/>
      <c r="F29" s="22"/>
      <c r="G29" s="22"/>
      <c r="H29" s="22"/>
      <c r="I29" s="23"/>
      <c r="J29" s="5">
        <v>97</v>
      </c>
      <c r="K29" s="5">
        <v>100</v>
      </c>
      <c r="L29" s="5"/>
      <c r="M29" s="5"/>
      <c r="N29" s="5"/>
      <c r="O29" s="5"/>
      <c r="P29" s="19">
        <f t="shared" si="0"/>
        <v>32.833333333333336</v>
      </c>
    </row>
    <row r="30" spans="2:16" x14ac:dyDescent="0.35">
      <c r="B30" s="7">
        <f t="shared" si="1"/>
        <v>22</v>
      </c>
      <c r="C30" s="7" t="s">
        <v>107</v>
      </c>
      <c r="D30" s="21" t="s">
        <v>43</v>
      </c>
      <c r="E30" s="22"/>
      <c r="F30" s="22"/>
      <c r="G30" s="22"/>
      <c r="H30" s="22"/>
      <c r="I30" s="23"/>
      <c r="J30" s="5">
        <v>88</v>
      </c>
      <c r="K30" s="5">
        <v>94</v>
      </c>
      <c r="L30" s="5"/>
      <c r="M30" s="5"/>
      <c r="N30" s="5"/>
      <c r="O30" s="5"/>
      <c r="P30" s="19">
        <f t="shared" si="0"/>
        <v>30.333333333333332</v>
      </c>
    </row>
    <row r="31" spans="2:16" x14ac:dyDescent="0.35">
      <c r="B31" s="7">
        <f t="shared" si="1"/>
        <v>23</v>
      </c>
      <c r="C31" s="7" t="s">
        <v>92</v>
      </c>
      <c r="D31" s="21" t="s">
        <v>59</v>
      </c>
      <c r="E31" s="22"/>
      <c r="F31" s="22"/>
      <c r="G31" s="22"/>
      <c r="H31" s="22"/>
      <c r="I31" s="23"/>
      <c r="J31" s="5">
        <v>100</v>
      </c>
      <c r="K31" s="5">
        <v>100</v>
      </c>
      <c r="L31" s="5"/>
      <c r="M31" s="5"/>
      <c r="N31" s="5"/>
      <c r="O31" s="5"/>
      <c r="P31" s="19">
        <f t="shared" si="0"/>
        <v>33.333333333333336</v>
      </c>
    </row>
    <row r="32" spans="2:16" x14ac:dyDescent="0.35">
      <c r="B32" s="7">
        <f t="shared" si="1"/>
        <v>24</v>
      </c>
      <c r="C32" s="7" t="s">
        <v>109</v>
      </c>
      <c r="D32" s="21" t="s">
        <v>44</v>
      </c>
      <c r="E32" s="22"/>
      <c r="F32" s="22"/>
      <c r="G32" s="22"/>
      <c r="H32" s="22"/>
      <c r="I32" s="23"/>
      <c r="J32" s="5">
        <v>88</v>
      </c>
      <c r="K32" s="5">
        <v>0</v>
      </c>
      <c r="L32" s="5"/>
      <c r="M32" s="5"/>
      <c r="N32" s="5"/>
      <c r="O32" s="5"/>
      <c r="P32" s="19">
        <f t="shared" si="0"/>
        <v>14.666666666666666</v>
      </c>
    </row>
    <row r="33" spans="2:16" x14ac:dyDescent="0.35">
      <c r="B33" s="7">
        <f t="shared" si="1"/>
        <v>25</v>
      </c>
      <c r="C33" s="7" t="s">
        <v>139</v>
      </c>
      <c r="D33" s="21" t="s">
        <v>60</v>
      </c>
      <c r="E33" s="22"/>
      <c r="F33" s="22"/>
      <c r="G33" s="22"/>
      <c r="H33" s="22"/>
      <c r="I33" s="23"/>
      <c r="J33" s="5">
        <v>98</v>
      </c>
      <c r="K33" s="5">
        <v>98</v>
      </c>
      <c r="L33" s="5"/>
      <c r="M33" s="5"/>
      <c r="N33" s="5"/>
      <c r="O33" s="5"/>
      <c r="P33" s="19">
        <f t="shared" si="0"/>
        <v>32.666666666666664</v>
      </c>
    </row>
    <row r="34" spans="2:16" x14ac:dyDescent="0.35">
      <c r="B34" s="7">
        <f t="shared" si="1"/>
        <v>26</v>
      </c>
      <c r="C34" s="7" t="s">
        <v>103</v>
      </c>
      <c r="D34" s="21" t="s">
        <v>45</v>
      </c>
      <c r="E34" s="22"/>
      <c r="F34" s="22"/>
      <c r="G34" s="22"/>
      <c r="H34" s="22"/>
      <c r="I34" s="23"/>
      <c r="J34" s="5">
        <v>70</v>
      </c>
      <c r="K34" s="5">
        <v>0</v>
      </c>
      <c r="L34" s="5"/>
      <c r="M34" s="5"/>
      <c r="N34" s="5"/>
      <c r="O34" s="5"/>
      <c r="P34" s="19">
        <f t="shared" si="0"/>
        <v>11.666666666666666</v>
      </c>
    </row>
    <row r="35" spans="2:16" x14ac:dyDescent="0.35">
      <c r="B35" s="7">
        <f t="shared" si="1"/>
        <v>27</v>
      </c>
      <c r="C35" s="7" t="s">
        <v>102</v>
      </c>
      <c r="D35" s="21" t="s">
        <v>46</v>
      </c>
      <c r="E35" s="22"/>
      <c r="F35" s="22"/>
      <c r="G35" s="22"/>
      <c r="H35" s="22"/>
      <c r="I35" s="23"/>
      <c r="J35" s="5">
        <v>75</v>
      </c>
      <c r="K35" s="5">
        <v>87</v>
      </c>
      <c r="L35" s="5"/>
      <c r="M35" s="5"/>
      <c r="N35" s="5"/>
      <c r="O35" s="5"/>
      <c r="P35" s="19">
        <f t="shared" si="0"/>
        <v>27</v>
      </c>
    </row>
    <row r="36" spans="2:16" x14ac:dyDescent="0.35">
      <c r="B36" s="7">
        <f t="shared" si="1"/>
        <v>28</v>
      </c>
      <c r="C36" s="7" t="s">
        <v>131</v>
      </c>
      <c r="D36" s="21" t="s">
        <v>61</v>
      </c>
      <c r="E36" s="22"/>
      <c r="F36" s="22"/>
      <c r="G36" s="22"/>
      <c r="H36" s="22"/>
      <c r="I36" s="23"/>
      <c r="J36" s="5">
        <v>100</v>
      </c>
      <c r="K36" s="5">
        <v>100</v>
      </c>
      <c r="L36" s="5"/>
      <c r="M36" s="5"/>
      <c r="N36" s="5"/>
      <c r="O36" s="5"/>
      <c r="P36" s="19">
        <f t="shared" si="0"/>
        <v>33.333333333333336</v>
      </c>
    </row>
    <row r="37" spans="2:16" x14ac:dyDescent="0.35">
      <c r="B37" s="7">
        <f t="shared" si="1"/>
        <v>29</v>
      </c>
      <c r="C37" s="7" t="s">
        <v>108</v>
      </c>
      <c r="D37" s="21" t="s">
        <v>62</v>
      </c>
      <c r="E37" s="22"/>
      <c r="F37" s="22"/>
      <c r="G37" s="22"/>
      <c r="H37" s="22"/>
      <c r="I37" s="23"/>
      <c r="J37" s="5">
        <v>100</v>
      </c>
      <c r="K37" s="5">
        <v>100</v>
      </c>
      <c r="L37" s="5"/>
      <c r="M37" s="5"/>
      <c r="N37" s="5"/>
      <c r="O37" s="5"/>
      <c r="P37" s="19">
        <f t="shared" si="0"/>
        <v>33.333333333333336</v>
      </c>
    </row>
    <row r="38" spans="2:16" x14ac:dyDescent="0.35">
      <c r="B38" s="7">
        <f t="shared" si="1"/>
        <v>30</v>
      </c>
      <c r="C38" s="7" t="s">
        <v>132</v>
      </c>
      <c r="D38" s="21" t="s">
        <v>63</v>
      </c>
      <c r="E38" s="22"/>
      <c r="F38" s="22"/>
      <c r="G38" s="22"/>
      <c r="H38" s="22"/>
      <c r="I38" s="23"/>
      <c r="J38" s="5">
        <v>100</v>
      </c>
      <c r="K38" s="5">
        <v>100</v>
      </c>
      <c r="L38" s="5"/>
      <c r="M38" s="5"/>
      <c r="N38" s="5"/>
      <c r="O38" s="5"/>
      <c r="P38" s="19">
        <f t="shared" si="0"/>
        <v>33.333333333333336</v>
      </c>
    </row>
    <row r="39" spans="2:16" x14ac:dyDescent="0.35">
      <c r="B39" s="7">
        <f t="shared" si="1"/>
        <v>31</v>
      </c>
      <c r="C39" s="7" t="s">
        <v>123</v>
      </c>
      <c r="D39" s="21" t="s">
        <v>64</v>
      </c>
      <c r="E39" s="22"/>
      <c r="F39" s="22"/>
      <c r="G39" s="22"/>
      <c r="H39" s="22"/>
      <c r="I39" s="23"/>
      <c r="J39" s="5">
        <v>0</v>
      </c>
      <c r="K39" s="5">
        <v>88</v>
      </c>
      <c r="L39" s="5"/>
      <c r="M39" s="5"/>
      <c r="N39" s="5"/>
      <c r="O39" s="5"/>
      <c r="P39" s="19">
        <f t="shared" si="0"/>
        <v>14.666666666666666</v>
      </c>
    </row>
    <row r="40" spans="2:16" x14ac:dyDescent="0.35">
      <c r="B40" s="7">
        <f t="shared" si="1"/>
        <v>32</v>
      </c>
      <c r="C40" s="7" t="s">
        <v>97</v>
      </c>
      <c r="D40" s="21" t="s">
        <v>47</v>
      </c>
      <c r="E40" s="22"/>
      <c r="F40" s="22"/>
      <c r="G40" s="22"/>
      <c r="H40" s="22"/>
      <c r="I40" s="23"/>
      <c r="J40" s="5">
        <v>100</v>
      </c>
      <c r="K40" s="5">
        <v>100</v>
      </c>
      <c r="L40" s="5"/>
      <c r="M40" s="5"/>
      <c r="N40" s="5"/>
      <c r="O40" s="5"/>
      <c r="P40" s="19">
        <f t="shared" si="0"/>
        <v>33.333333333333336</v>
      </c>
    </row>
    <row r="41" spans="2:16" x14ac:dyDescent="0.35">
      <c r="B41" s="7">
        <f t="shared" si="1"/>
        <v>33</v>
      </c>
      <c r="C41" s="7" t="s">
        <v>133</v>
      </c>
      <c r="D41" s="21" t="s">
        <v>65</v>
      </c>
      <c r="E41" s="22"/>
      <c r="F41" s="22"/>
      <c r="G41" s="22"/>
      <c r="H41" s="22"/>
      <c r="I41" s="23"/>
      <c r="J41" s="5">
        <v>83</v>
      </c>
      <c r="K41" s="5">
        <v>0</v>
      </c>
      <c r="L41" s="5"/>
      <c r="M41" s="5"/>
      <c r="N41" s="5"/>
      <c r="O41" s="5"/>
      <c r="P41" s="19">
        <f t="shared" si="0"/>
        <v>13.833333333333334</v>
      </c>
    </row>
    <row r="42" spans="2:16" x14ac:dyDescent="0.35">
      <c r="B42" s="7">
        <f t="shared" si="1"/>
        <v>34</v>
      </c>
      <c r="C42" s="7" t="s">
        <v>111</v>
      </c>
      <c r="D42" s="21" t="s">
        <v>48</v>
      </c>
      <c r="E42" s="22"/>
      <c r="F42" s="22"/>
      <c r="G42" s="22"/>
      <c r="H42" s="22"/>
      <c r="I42" s="23"/>
      <c r="J42" s="5">
        <v>90</v>
      </c>
      <c r="K42" s="5">
        <v>0</v>
      </c>
      <c r="L42" s="5"/>
      <c r="M42" s="5"/>
      <c r="N42" s="5"/>
      <c r="O42" s="5"/>
      <c r="P42" s="19">
        <f t="shared" si="0"/>
        <v>15</v>
      </c>
    </row>
    <row r="43" spans="2:16" x14ac:dyDescent="0.35">
      <c r="B43" s="7">
        <f t="shared" si="1"/>
        <v>35</v>
      </c>
      <c r="C43" s="7" t="s">
        <v>134</v>
      </c>
      <c r="D43" s="21" t="s">
        <v>66</v>
      </c>
      <c r="E43" s="22"/>
      <c r="F43" s="22"/>
      <c r="G43" s="22"/>
      <c r="H43" s="22"/>
      <c r="I43" s="23"/>
      <c r="J43" s="5">
        <v>97</v>
      </c>
      <c r="K43" s="5">
        <v>100</v>
      </c>
      <c r="L43" s="5"/>
      <c r="M43" s="5"/>
      <c r="N43" s="5"/>
      <c r="O43" s="5"/>
      <c r="P43" s="19">
        <f t="shared" si="0"/>
        <v>32.833333333333336</v>
      </c>
    </row>
    <row r="44" spans="2:16" x14ac:dyDescent="0.35">
      <c r="B44" s="7">
        <f t="shared" si="1"/>
        <v>36</v>
      </c>
      <c r="C44" s="7" t="s">
        <v>93</v>
      </c>
      <c r="D44" s="21" t="s">
        <v>49</v>
      </c>
      <c r="E44" s="22"/>
      <c r="F44" s="22"/>
      <c r="G44" s="22"/>
      <c r="H44" s="22"/>
      <c r="I44" s="23"/>
      <c r="J44" s="5">
        <v>100</v>
      </c>
      <c r="K44" s="5">
        <v>100</v>
      </c>
      <c r="L44" s="5"/>
      <c r="M44" s="5"/>
      <c r="N44" s="5"/>
      <c r="O44" s="5"/>
      <c r="P44" s="19">
        <f t="shared" si="0"/>
        <v>33.333333333333336</v>
      </c>
    </row>
    <row r="45" spans="2:16" x14ac:dyDescent="0.35">
      <c r="B45" s="7">
        <f t="shared" si="1"/>
        <v>37</v>
      </c>
      <c r="C45" s="7" t="s">
        <v>91</v>
      </c>
      <c r="D45" s="21" t="s">
        <v>90</v>
      </c>
      <c r="E45" s="22"/>
      <c r="F45" s="22"/>
      <c r="G45" s="22"/>
      <c r="H45" s="22"/>
      <c r="I45" s="23"/>
      <c r="J45" s="5">
        <v>100</v>
      </c>
      <c r="K45" s="5">
        <v>96</v>
      </c>
      <c r="L45" s="5"/>
      <c r="M45" s="5"/>
      <c r="N45" s="5"/>
      <c r="O45" s="5"/>
      <c r="P45" s="19">
        <f t="shared" si="0"/>
        <v>32.666666666666664</v>
      </c>
    </row>
    <row r="46" spans="2:16" x14ac:dyDescent="0.35">
      <c r="B46" s="7">
        <f t="shared" si="1"/>
        <v>38</v>
      </c>
      <c r="C46" s="7" t="s">
        <v>94</v>
      </c>
      <c r="D46" s="21" t="s">
        <v>148</v>
      </c>
      <c r="E46" s="22"/>
      <c r="F46" s="22"/>
      <c r="G46" s="22"/>
      <c r="H46" s="22"/>
      <c r="I46" s="23"/>
      <c r="J46" s="5">
        <v>100</v>
      </c>
      <c r="K46" s="5">
        <v>96</v>
      </c>
      <c r="L46" s="5"/>
      <c r="M46" s="5"/>
      <c r="N46" s="5"/>
      <c r="O46" s="5"/>
      <c r="P46" s="19">
        <f t="shared" si="0"/>
        <v>32.666666666666664</v>
      </c>
    </row>
    <row r="47" spans="2:16" x14ac:dyDescent="0.35">
      <c r="C47" s="20"/>
      <c r="D47" s="20"/>
      <c r="E47" s="1"/>
    </row>
    <row r="48" spans="2:16" x14ac:dyDescent="0.35">
      <c r="C48" s="20"/>
      <c r="D48" s="20"/>
      <c r="E48" s="1"/>
      <c r="H48" s="28" t="s">
        <v>18</v>
      </c>
      <c r="I48" s="28"/>
      <c r="J48" s="5">
        <f t="shared" ref="J48:P48" si="2">COUNTIF(J9:J46,"&gt;=70")</f>
        <v>36</v>
      </c>
      <c r="K48" s="5">
        <f t="shared" si="2"/>
        <v>28</v>
      </c>
      <c r="L48" s="5">
        <f t="shared" si="2"/>
        <v>0</v>
      </c>
      <c r="M48" s="5">
        <f t="shared" si="2"/>
        <v>0</v>
      </c>
      <c r="N48" s="5">
        <f t="shared" si="2"/>
        <v>0</v>
      </c>
      <c r="O48" s="5">
        <f t="shared" si="2"/>
        <v>0</v>
      </c>
      <c r="P48" s="16">
        <f t="shared" si="2"/>
        <v>0</v>
      </c>
    </row>
    <row r="49" spans="3:16" x14ac:dyDescent="0.35">
      <c r="C49" s="20"/>
      <c r="D49" s="20"/>
      <c r="E49" s="10"/>
      <c r="H49" s="28" t="s">
        <v>19</v>
      </c>
      <c r="I49" s="28"/>
      <c r="J49" s="5">
        <f t="shared" ref="J49:P49" si="3">COUNTIF(J9:J47,"&lt;70")</f>
        <v>2</v>
      </c>
      <c r="K49" s="5">
        <f t="shared" si="3"/>
        <v>10</v>
      </c>
      <c r="L49" s="5">
        <f t="shared" si="3"/>
        <v>0</v>
      </c>
      <c r="M49" s="5">
        <f t="shared" si="3"/>
        <v>0</v>
      </c>
      <c r="N49" s="5">
        <f t="shared" si="3"/>
        <v>0</v>
      </c>
      <c r="O49" s="5">
        <f t="shared" si="3"/>
        <v>0</v>
      </c>
      <c r="P49" s="16">
        <f t="shared" si="3"/>
        <v>38</v>
      </c>
    </row>
    <row r="50" spans="3:16" x14ac:dyDescent="0.35">
      <c r="C50" s="20"/>
      <c r="D50" s="20"/>
      <c r="E50" s="20"/>
      <c r="H50" s="28" t="s">
        <v>20</v>
      </c>
      <c r="I50" s="28"/>
      <c r="J50" s="5">
        <f t="shared" ref="J50:P50" si="4">COUNT(J9:J46)</f>
        <v>38</v>
      </c>
      <c r="K50" s="5">
        <f t="shared" si="4"/>
        <v>38</v>
      </c>
      <c r="L50" s="5">
        <f t="shared" si="4"/>
        <v>0</v>
      </c>
      <c r="M50" s="5">
        <f t="shared" si="4"/>
        <v>0</v>
      </c>
      <c r="N50" s="5">
        <f t="shared" si="4"/>
        <v>0</v>
      </c>
      <c r="O50" s="5">
        <f t="shared" si="4"/>
        <v>0</v>
      </c>
      <c r="P50" s="16">
        <f t="shared" si="4"/>
        <v>38</v>
      </c>
    </row>
    <row r="51" spans="3:16" x14ac:dyDescent="0.35">
      <c r="C51" s="20"/>
      <c r="D51" s="20"/>
      <c r="E51" s="1"/>
      <c r="H51" s="32" t="s">
        <v>15</v>
      </c>
      <c r="I51" s="32"/>
      <c r="J51" s="11">
        <f>J48/J50</f>
        <v>0.94736842105263153</v>
      </c>
      <c r="K51" s="13">
        <f t="shared" ref="K51:P51" si="5">K48/K50</f>
        <v>0.73684210526315785</v>
      </c>
      <c r="L51" s="13" t="e">
        <f t="shared" si="5"/>
        <v>#DIV/0!</v>
      </c>
      <c r="M51" s="13" t="e">
        <f t="shared" si="5"/>
        <v>#DIV/0!</v>
      </c>
      <c r="N51" s="13" t="e">
        <f t="shared" si="5"/>
        <v>#DIV/0!</v>
      </c>
      <c r="O51" s="13" t="e">
        <f t="shared" si="5"/>
        <v>#DIV/0!</v>
      </c>
      <c r="P51" s="15">
        <f t="shared" si="5"/>
        <v>0</v>
      </c>
    </row>
    <row r="52" spans="3:16" x14ac:dyDescent="0.35">
      <c r="C52" s="20"/>
      <c r="D52" s="20"/>
      <c r="E52" s="1"/>
      <c r="H52" s="32" t="s">
        <v>16</v>
      </c>
      <c r="I52" s="32"/>
      <c r="J52" s="11">
        <f>J49/J50</f>
        <v>5.2631578947368418E-2</v>
      </c>
      <c r="K52" s="11">
        <f t="shared" ref="K52:O52" si="6">K49/K50</f>
        <v>0.26315789473684209</v>
      </c>
      <c r="L52" s="13" t="e">
        <f t="shared" si="6"/>
        <v>#DIV/0!</v>
      </c>
      <c r="M52" s="13" t="e">
        <f t="shared" si="6"/>
        <v>#DIV/0!</v>
      </c>
      <c r="N52" s="13" t="e">
        <f t="shared" si="6"/>
        <v>#DIV/0!</v>
      </c>
      <c r="O52" s="13" t="e">
        <f t="shared" si="6"/>
        <v>#DIV/0!</v>
      </c>
      <c r="P52" s="15">
        <f t="shared" ref="P52" si="7">P49/P50</f>
        <v>1</v>
      </c>
    </row>
    <row r="53" spans="3:16" x14ac:dyDescent="0.35">
      <c r="C53" s="20"/>
      <c r="D53" s="20"/>
      <c r="E53" s="10"/>
    </row>
    <row r="54" spans="3:16" x14ac:dyDescent="0.35">
      <c r="C54" s="1"/>
      <c r="D54" s="1"/>
      <c r="E54" s="10"/>
    </row>
    <row r="56" spans="3:16" x14ac:dyDescent="0.35">
      <c r="J56" s="33"/>
      <c r="K56" s="33"/>
      <c r="L56" s="33"/>
      <c r="M56" s="33"/>
      <c r="N56" s="33"/>
      <c r="O56" s="33"/>
    </row>
    <row r="57" spans="3:16" x14ac:dyDescent="0.35">
      <c r="J57" s="29" t="s">
        <v>17</v>
      </c>
      <c r="K57" s="29"/>
      <c r="L57" s="29"/>
      <c r="M57" s="29"/>
      <c r="N57" s="29"/>
      <c r="O57" s="29"/>
    </row>
  </sheetData>
  <mergeCells count="61">
    <mergeCell ref="J57:O57"/>
    <mergeCell ref="C49:D49"/>
    <mergeCell ref="I6:J6"/>
    <mergeCell ref="K6:O6"/>
    <mergeCell ref="C3:O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6:O56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O2"/>
    <mergeCell ref="D45:I45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C47:D47"/>
    <mergeCell ref="C48:D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P13" sqref="P13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3"/>
      <c r="M2" s="3"/>
    </row>
    <row r="3" spans="2:15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5" x14ac:dyDescent="0.35">
      <c r="C4" t="s">
        <v>0</v>
      </c>
      <c r="D4" s="34"/>
      <c r="E4" s="34"/>
      <c r="F4" s="34"/>
      <c r="G4" s="34"/>
      <c r="I4" t="s">
        <v>1</v>
      </c>
      <c r="J4" s="27"/>
      <c r="K4" s="27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7"/>
      <c r="E6" s="27"/>
      <c r="F6" s="27"/>
      <c r="G6" s="27"/>
      <c r="I6" s="20" t="s">
        <v>21</v>
      </c>
      <c r="J6" s="20"/>
      <c r="K6" s="2"/>
      <c r="L6" s="9"/>
      <c r="M6" s="9"/>
      <c r="N6" s="9"/>
      <c r="O6" s="9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5" x14ac:dyDescent="0.35">
      <c r="B9" s="7">
        <v>1</v>
      </c>
      <c r="C9" s="7"/>
      <c r="D9" s="36"/>
      <c r="E9" s="36"/>
      <c r="F9" s="36"/>
      <c r="G9" s="36"/>
      <c r="H9" s="36"/>
      <c r="I9" s="36"/>
      <c r="J9" s="14">
        <f>+'PARCIALES 805A'!P9</f>
        <v>33</v>
      </c>
      <c r="K9" s="14">
        <f>+J9</f>
        <v>33</v>
      </c>
    </row>
    <row r="10" spans="2:15" x14ac:dyDescent="0.35">
      <c r="B10" s="7">
        <f>B9+1</f>
        <v>2</v>
      </c>
      <c r="C10" s="7"/>
      <c r="D10" s="35"/>
      <c r="E10" s="35"/>
      <c r="F10" s="35"/>
      <c r="G10" s="35"/>
      <c r="H10" s="35"/>
      <c r="I10" s="35"/>
      <c r="J10" s="14">
        <f>+'PARCIALES 805A'!P10</f>
        <v>13.833333333333334</v>
      </c>
      <c r="K10" s="14">
        <f t="shared" ref="K10:K14" si="0">+J10</f>
        <v>13.833333333333334</v>
      </c>
    </row>
    <row r="11" spans="2:15" x14ac:dyDescent="0.35">
      <c r="B11" s="7">
        <f t="shared" ref="B11:B48" si="1">B10+1</f>
        <v>3</v>
      </c>
      <c r="C11" s="7"/>
      <c r="D11" s="35"/>
      <c r="E11" s="35"/>
      <c r="F11" s="35"/>
      <c r="G11" s="35"/>
      <c r="H11" s="35"/>
      <c r="I11" s="35"/>
      <c r="J11" s="14">
        <f>+'PARCIALES 805A'!P11</f>
        <v>29.166666666666668</v>
      </c>
      <c r="K11" s="14">
        <f t="shared" si="0"/>
        <v>29.166666666666668</v>
      </c>
    </row>
    <row r="12" spans="2:15" x14ac:dyDescent="0.35">
      <c r="B12" s="7">
        <f t="shared" si="1"/>
        <v>4</v>
      </c>
      <c r="C12" s="7"/>
      <c r="D12" s="35"/>
      <c r="E12" s="35"/>
      <c r="F12" s="35"/>
      <c r="G12" s="35"/>
      <c r="H12" s="35"/>
      <c r="I12" s="35"/>
      <c r="J12" s="14">
        <f>+'PARCIALES 805A'!P12</f>
        <v>31.333333333333332</v>
      </c>
      <c r="K12" s="14">
        <v>75</v>
      </c>
    </row>
    <row r="13" spans="2:15" x14ac:dyDescent="0.35">
      <c r="B13" s="7">
        <f t="shared" si="1"/>
        <v>5</v>
      </c>
      <c r="C13" s="7"/>
      <c r="D13" s="35"/>
      <c r="E13" s="35"/>
      <c r="F13" s="35"/>
      <c r="G13" s="35"/>
      <c r="H13" s="35"/>
      <c r="I13" s="35"/>
      <c r="J13" s="14">
        <f>+'PARCIALES 805A'!P13</f>
        <v>27.5</v>
      </c>
      <c r="K13" s="14">
        <v>75</v>
      </c>
    </row>
    <row r="14" spans="2:15" x14ac:dyDescent="0.35">
      <c r="B14" s="7">
        <f t="shared" si="1"/>
        <v>6</v>
      </c>
      <c r="C14" s="7"/>
      <c r="D14" s="35"/>
      <c r="E14" s="35"/>
      <c r="F14" s="35"/>
      <c r="G14" s="35"/>
      <c r="H14" s="35"/>
      <c r="I14" s="35"/>
      <c r="J14" s="14">
        <f>+'PARCIALES 805A'!P14</f>
        <v>30.5</v>
      </c>
      <c r="K14" s="14">
        <f t="shared" si="0"/>
        <v>30.5</v>
      </c>
    </row>
    <row r="15" spans="2:15" x14ac:dyDescent="0.35">
      <c r="B15" s="7">
        <f t="shared" si="1"/>
        <v>7</v>
      </c>
      <c r="C15" s="7"/>
      <c r="D15" s="35"/>
      <c r="E15" s="35"/>
      <c r="F15" s="35"/>
      <c r="G15" s="35"/>
      <c r="H15" s="35"/>
      <c r="I15" s="35"/>
      <c r="J15" s="14">
        <f>+'PARCIALES 805A'!P15</f>
        <v>12</v>
      </c>
      <c r="K15" s="5">
        <v>70</v>
      </c>
    </row>
    <row r="16" spans="2:15" x14ac:dyDescent="0.35">
      <c r="B16" s="7">
        <f t="shared" si="1"/>
        <v>8</v>
      </c>
      <c r="C16" s="7"/>
      <c r="D16" s="35"/>
      <c r="E16" s="35"/>
      <c r="F16" s="35"/>
      <c r="G16" s="35"/>
      <c r="H16" s="35"/>
      <c r="I16" s="35"/>
      <c r="J16" s="14">
        <f>+'PARCIALES 805A'!P16</f>
        <v>27.333333333333332</v>
      </c>
      <c r="K16" s="5">
        <v>70</v>
      </c>
    </row>
    <row r="17" spans="2:11" x14ac:dyDescent="0.35">
      <c r="B17" s="7">
        <f t="shared" si="1"/>
        <v>9</v>
      </c>
      <c r="C17" s="7"/>
      <c r="D17" s="35"/>
      <c r="E17" s="35"/>
      <c r="F17" s="35"/>
      <c r="G17" s="35"/>
      <c r="H17" s="35"/>
      <c r="I17" s="35"/>
      <c r="J17" s="14">
        <f>+'PARCIALES 805A'!P17</f>
        <v>15.5</v>
      </c>
      <c r="K17" s="14">
        <f>+J17</f>
        <v>15.5</v>
      </c>
    </row>
    <row r="18" spans="2:11" x14ac:dyDescent="0.35">
      <c r="B18" s="7">
        <f t="shared" si="1"/>
        <v>10</v>
      </c>
      <c r="C18" s="7"/>
      <c r="D18" s="35"/>
      <c r="E18" s="35"/>
      <c r="F18" s="35"/>
      <c r="G18" s="35"/>
      <c r="H18" s="35"/>
      <c r="I18" s="35"/>
      <c r="J18" s="14">
        <f>+'PARCIALES 805A'!P18</f>
        <v>33.333333333333336</v>
      </c>
      <c r="K18" s="14">
        <f t="shared" ref="K18:K26" si="2">+J18</f>
        <v>33.333333333333336</v>
      </c>
    </row>
    <row r="19" spans="2:11" x14ac:dyDescent="0.35">
      <c r="B19" s="7">
        <f t="shared" si="1"/>
        <v>11</v>
      </c>
      <c r="C19" s="7"/>
      <c r="D19" s="35"/>
      <c r="E19" s="35"/>
      <c r="F19" s="35"/>
      <c r="G19" s="35"/>
      <c r="H19" s="35"/>
      <c r="I19" s="35"/>
      <c r="J19" s="14">
        <f>+'PARCIALES 805A'!P19</f>
        <v>13</v>
      </c>
      <c r="K19" s="14">
        <v>80</v>
      </c>
    </row>
    <row r="20" spans="2:11" x14ac:dyDescent="0.35">
      <c r="B20" s="7">
        <f t="shared" si="1"/>
        <v>12</v>
      </c>
      <c r="C20" s="7"/>
      <c r="D20" s="35"/>
      <c r="E20" s="35"/>
      <c r="F20" s="35"/>
      <c r="G20" s="35"/>
      <c r="H20" s="35"/>
      <c r="I20" s="35"/>
      <c r="J20" s="14">
        <f>+'PARCIALES 805A'!P20</f>
        <v>15.666666666666666</v>
      </c>
      <c r="K20" s="14">
        <f t="shared" si="2"/>
        <v>15.666666666666666</v>
      </c>
    </row>
    <row r="21" spans="2:11" x14ac:dyDescent="0.35">
      <c r="B21" s="7">
        <f t="shared" si="1"/>
        <v>13</v>
      </c>
      <c r="C21" s="7"/>
      <c r="D21" s="35"/>
      <c r="E21" s="35"/>
      <c r="F21" s="35"/>
      <c r="G21" s="35"/>
      <c r="H21" s="35"/>
      <c r="I21" s="35"/>
      <c r="J21" s="14">
        <f>+'PARCIALES 805A'!P21</f>
        <v>0</v>
      </c>
      <c r="K21" s="14">
        <f t="shared" si="2"/>
        <v>0</v>
      </c>
    </row>
    <row r="22" spans="2:11" x14ac:dyDescent="0.35">
      <c r="B22" s="7">
        <f t="shared" si="1"/>
        <v>14</v>
      </c>
      <c r="C22" s="7"/>
      <c r="D22" s="35"/>
      <c r="E22" s="35"/>
      <c r="F22" s="35"/>
      <c r="G22" s="35"/>
      <c r="H22" s="35"/>
      <c r="I22" s="35"/>
      <c r="J22" s="14">
        <f>+'PARCIALES 805A'!P22</f>
        <v>31.833333333333332</v>
      </c>
      <c r="K22" s="14">
        <f t="shared" si="2"/>
        <v>31.833333333333332</v>
      </c>
    </row>
    <row r="23" spans="2:11" x14ac:dyDescent="0.35">
      <c r="B23" s="7">
        <f t="shared" si="1"/>
        <v>15</v>
      </c>
      <c r="C23" s="7"/>
      <c r="D23" s="35"/>
      <c r="E23" s="35"/>
      <c r="F23" s="35"/>
      <c r="G23" s="35"/>
      <c r="H23" s="35"/>
      <c r="I23" s="35"/>
      <c r="J23" s="14">
        <f>+'PARCIALES 805A'!P23</f>
        <v>30.333333333333332</v>
      </c>
      <c r="K23" s="14">
        <f t="shared" si="2"/>
        <v>30.333333333333332</v>
      </c>
    </row>
    <row r="24" spans="2:11" x14ac:dyDescent="0.35">
      <c r="B24" s="7">
        <f t="shared" si="1"/>
        <v>16</v>
      </c>
      <c r="C24" s="7"/>
      <c r="D24" s="35"/>
      <c r="E24" s="35"/>
      <c r="F24" s="35"/>
      <c r="G24" s="35"/>
      <c r="H24" s="35"/>
      <c r="I24" s="35"/>
      <c r="J24" s="14">
        <f>+'PARCIALES 805A'!P24</f>
        <v>33.333333333333336</v>
      </c>
      <c r="K24" s="14">
        <f t="shared" si="2"/>
        <v>33.333333333333336</v>
      </c>
    </row>
    <row r="25" spans="2:11" x14ac:dyDescent="0.35">
      <c r="B25" s="7">
        <f t="shared" si="1"/>
        <v>17</v>
      </c>
      <c r="C25" s="7"/>
      <c r="D25" s="35"/>
      <c r="E25" s="35"/>
      <c r="F25" s="35"/>
      <c r="G25" s="35"/>
      <c r="H25" s="35"/>
      <c r="I25" s="35"/>
      <c r="J25" s="14">
        <f>+'PARCIALES 805A'!P25</f>
        <v>30.833333333333332</v>
      </c>
      <c r="K25" s="14">
        <f t="shared" si="2"/>
        <v>30.833333333333332</v>
      </c>
    </row>
    <row r="26" spans="2:11" x14ac:dyDescent="0.35">
      <c r="B26" s="7">
        <f t="shared" si="1"/>
        <v>18</v>
      </c>
      <c r="C26" s="7"/>
      <c r="D26" s="35"/>
      <c r="E26" s="35"/>
      <c r="F26" s="35"/>
      <c r="G26" s="35"/>
      <c r="H26" s="35"/>
      <c r="I26" s="35"/>
      <c r="J26" s="14">
        <f>+'PARCIALES 805A'!P26</f>
        <v>31.166666666666668</v>
      </c>
      <c r="K26" s="14">
        <f t="shared" si="2"/>
        <v>31.166666666666668</v>
      </c>
    </row>
    <row r="27" spans="2:11" x14ac:dyDescent="0.35">
      <c r="B27" s="7">
        <f t="shared" si="1"/>
        <v>19</v>
      </c>
      <c r="C27" s="7"/>
      <c r="D27" s="35"/>
      <c r="E27" s="35"/>
      <c r="F27" s="35"/>
      <c r="G27" s="35"/>
      <c r="H27" s="35"/>
      <c r="I27" s="35"/>
      <c r="J27" s="14"/>
      <c r="K27" s="5"/>
    </row>
    <row r="28" spans="2:11" x14ac:dyDescent="0.35">
      <c r="B28" s="7">
        <f t="shared" si="1"/>
        <v>20</v>
      </c>
      <c r="C28" s="7"/>
      <c r="D28" s="35"/>
      <c r="E28" s="35"/>
      <c r="F28" s="35"/>
      <c r="G28" s="35"/>
      <c r="H28" s="35"/>
      <c r="I28" s="35"/>
      <c r="J28" s="14"/>
      <c r="K28" s="5"/>
    </row>
    <row r="29" spans="2:11" x14ac:dyDescent="0.35">
      <c r="B29" s="7">
        <f t="shared" si="1"/>
        <v>21</v>
      </c>
      <c r="C29" s="7"/>
      <c r="D29" s="35"/>
      <c r="E29" s="35"/>
      <c r="F29" s="35"/>
      <c r="G29" s="35"/>
      <c r="H29" s="35"/>
      <c r="I29" s="35"/>
      <c r="J29" s="14"/>
      <c r="K29" s="5"/>
    </row>
    <row r="30" spans="2:11" x14ac:dyDescent="0.35">
      <c r="B30" s="7">
        <f t="shared" si="1"/>
        <v>22</v>
      </c>
      <c r="C30" s="7"/>
      <c r="D30" s="35"/>
      <c r="E30" s="35"/>
      <c r="F30" s="35"/>
      <c r="G30" s="35"/>
      <c r="H30" s="35"/>
      <c r="I30" s="35"/>
      <c r="J30" s="14"/>
      <c r="K30" s="5"/>
    </row>
    <row r="31" spans="2:11" x14ac:dyDescent="0.35">
      <c r="B31" s="7">
        <f t="shared" si="1"/>
        <v>23</v>
      </c>
      <c r="C31" s="7"/>
      <c r="D31" s="35"/>
      <c r="E31" s="35"/>
      <c r="F31" s="35"/>
      <c r="G31" s="35"/>
      <c r="H31" s="35"/>
      <c r="I31" s="35"/>
      <c r="J31" s="14"/>
      <c r="K31" s="5"/>
    </row>
    <row r="32" spans="2:11" x14ac:dyDescent="0.35">
      <c r="B32" s="7">
        <f t="shared" si="1"/>
        <v>24</v>
      </c>
      <c r="C32" s="7"/>
      <c r="D32" s="35"/>
      <c r="E32" s="35"/>
      <c r="F32" s="35"/>
      <c r="G32" s="35"/>
      <c r="H32" s="35"/>
      <c r="I32" s="35"/>
      <c r="J32" s="14"/>
      <c r="K32" s="5"/>
    </row>
    <row r="33" spans="2:11" x14ac:dyDescent="0.35">
      <c r="B33" s="7">
        <f t="shared" si="1"/>
        <v>25</v>
      </c>
      <c r="C33" s="7"/>
      <c r="D33" s="35"/>
      <c r="E33" s="35"/>
      <c r="F33" s="35"/>
      <c r="G33" s="35"/>
      <c r="H33" s="35"/>
      <c r="I33" s="35"/>
      <c r="J33" s="14"/>
      <c r="K33" s="5"/>
    </row>
    <row r="34" spans="2:11" x14ac:dyDescent="0.35">
      <c r="B34" s="7">
        <f t="shared" si="1"/>
        <v>26</v>
      </c>
      <c r="C34" s="7"/>
      <c r="D34" s="35"/>
      <c r="E34" s="35"/>
      <c r="F34" s="35"/>
      <c r="G34" s="35"/>
      <c r="H34" s="35"/>
      <c r="I34" s="35"/>
      <c r="J34" s="14"/>
      <c r="K34" s="5"/>
    </row>
    <row r="35" spans="2:11" x14ac:dyDescent="0.35">
      <c r="B35" s="7">
        <f t="shared" si="1"/>
        <v>27</v>
      </c>
      <c r="C35" s="7"/>
      <c r="D35" s="35"/>
      <c r="E35" s="35"/>
      <c r="F35" s="35"/>
      <c r="G35" s="35"/>
      <c r="H35" s="35"/>
      <c r="I35" s="35"/>
      <c r="J35" s="14"/>
      <c r="K35" s="5"/>
    </row>
    <row r="36" spans="2:11" x14ac:dyDescent="0.35">
      <c r="B36" s="7">
        <f t="shared" si="1"/>
        <v>28</v>
      </c>
      <c r="C36" s="7"/>
      <c r="D36" s="35"/>
      <c r="E36" s="35"/>
      <c r="F36" s="35"/>
      <c r="G36" s="35"/>
      <c r="H36" s="35"/>
      <c r="I36" s="35"/>
      <c r="J36" s="14"/>
      <c r="K36" s="5"/>
    </row>
    <row r="37" spans="2:11" x14ac:dyDescent="0.35">
      <c r="B37" s="7">
        <f t="shared" si="1"/>
        <v>29</v>
      </c>
      <c r="C37" s="7"/>
      <c r="D37" s="35"/>
      <c r="E37" s="35"/>
      <c r="F37" s="35"/>
      <c r="G37" s="35"/>
      <c r="H37" s="35"/>
      <c r="I37" s="35"/>
      <c r="J37" s="14"/>
      <c r="K37" s="5"/>
    </row>
    <row r="38" spans="2:11" x14ac:dyDescent="0.35">
      <c r="B38" s="7">
        <f t="shared" si="1"/>
        <v>30</v>
      </c>
      <c r="C38" s="7"/>
      <c r="D38" s="35"/>
      <c r="E38" s="35"/>
      <c r="F38" s="35"/>
      <c r="G38" s="35"/>
      <c r="H38" s="35"/>
      <c r="I38" s="35"/>
      <c r="J38" s="14"/>
      <c r="K38" s="5"/>
    </row>
    <row r="39" spans="2:11" x14ac:dyDescent="0.35">
      <c r="B39" s="7">
        <f t="shared" si="1"/>
        <v>31</v>
      </c>
      <c r="C39" s="7"/>
      <c r="D39" s="35"/>
      <c r="E39" s="35"/>
      <c r="F39" s="35"/>
      <c r="G39" s="35"/>
      <c r="H39" s="35"/>
      <c r="I39" s="35"/>
      <c r="J39" s="14"/>
      <c r="K39" s="5"/>
    </row>
    <row r="40" spans="2:11" x14ac:dyDescent="0.35">
      <c r="B40" s="7">
        <f t="shared" si="1"/>
        <v>32</v>
      </c>
      <c r="C40" s="7"/>
      <c r="D40" s="35"/>
      <c r="E40" s="35"/>
      <c r="F40" s="35"/>
      <c r="G40" s="35"/>
      <c r="H40" s="35"/>
      <c r="I40" s="35"/>
      <c r="J40" s="14"/>
      <c r="K40" s="5"/>
    </row>
    <row r="41" spans="2:11" x14ac:dyDescent="0.35">
      <c r="B41" s="7">
        <f t="shared" si="1"/>
        <v>33</v>
      </c>
      <c r="C41" s="7"/>
      <c r="D41" s="35"/>
      <c r="E41" s="35"/>
      <c r="F41" s="35"/>
      <c r="G41" s="35"/>
      <c r="H41" s="35"/>
      <c r="I41" s="35"/>
      <c r="J41" s="14"/>
      <c r="K41" s="5"/>
    </row>
    <row r="42" spans="2:11" x14ac:dyDescent="0.35">
      <c r="B42" s="7">
        <f t="shared" si="1"/>
        <v>34</v>
      </c>
      <c r="C42" s="7"/>
      <c r="D42" s="35"/>
      <c r="E42" s="35"/>
      <c r="F42" s="35"/>
      <c r="G42" s="35"/>
      <c r="H42" s="35"/>
      <c r="I42" s="35"/>
      <c r="J42" s="14"/>
      <c r="K42" s="5"/>
    </row>
    <row r="43" spans="2:11" x14ac:dyDescent="0.35">
      <c r="B43" s="7">
        <f t="shared" si="1"/>
        <v>35</v>
      </c>
      <c r="C43" s="7"/>
      <c r="D43" s="35"/>
      <c r="E43" s="35"/>
      <c r="F43" s="35"/>
      <c r="G43" s="35"/>
      <c r="H43" s="35"/>
      <c r="I43" s="35"/>
      <c r="J43" s="14"/>
      <c r="K43" s="5"/>
    </row>
    <row r="44" spans="2:11" x14ac:dyDescent="0.35">
      <c r="B44" s="7">
        <f t="shared" si="1"/>
        <v>36</v>
      </c>
      <c r="C44" s="7"/>
      <c r="D44" s="35"/>
      <c r="E44" s="35"/>
      <c r="F44" s="35"/>
      <c r="G44" s="35"/>
      <c r="H44" s="35"/>
      <c r="I44" s="35"/>
      <c r="J44" s="14"/>
      <c r="K44" s="5"/>
    </row>
    <row r="45" spans="2:11" x14ac:dyDescent="0.35">
      <c r="B45" s="7">
        <f t="shared" si="1"/>
        <v>37</v>
      </c>
      <c r="C45" s="8"/>
      <c r="D45" s="35"/>
      <c r="E45" s="35"/>
      <c r="F45" s="35"/>
      <c r="G45" s="35"/>
      <c r="H45" s="35"/>
      <c r="I45" s="35"/>
      <c r="J45" s="14"/>
      <c r="K45" s="5"/>
    </row>
    <row r="46" spans="2:11" x14ac:dyDescent="0.35">
      <c r="B46" s="7">
        <f t="shared" si="1"/>
        <v>38</v>
      </c>
      <c r="C46" s="8"/>
      <c r="D46" s="35"/>
      <c r="E46" s="35"/>
      <c r="F46" s="35"/>
      <c r="G46" s="35"/>
      <c r="H46" s="35"/>
      <c r="I46" s="35"/>
      <c r="J46" s="14"/>
      <c r="K46" s="5"/>
    </row>
    <row r="47" spans="2:11" x14ac:dyDescent="0.35">
      <c r="B47" s="7">
        <f t="shared" si="1"/>
        <v>39</v>
      </c>
      <c r="C47" s="8"/>
      <c r="D47" s="35"/>
      <c r="E47" s="35"/>
      <c r="F47" s="35"/>
      <c r="G47" s="35"/>
      <c r="H47" s="35"/>
      <c r="I47" s="35"/>
      <c r="J47" s="14"/>
      <c r="K47" s="5"/>
    </row>
    <row r="48" spans="2:11" x14ac:dyDescent="0.35">
      <c r="B48" s="7">
        <f t="shared" si="1"/>
        <v>40</v>
      </c>
      <c r="C48" s="8"/>
      <c r="D48" s="35"/>
      <c r="E48" s="35"/>
      <c r="F48" s="35"/>
      <c r="G48" s="35"/>
      <c r="H48" s="35"/>
      <c r="I48" s="35"/>
      <c r="J48" s="14"/>
      <c r="K48" s="5"/>
    </row>
    <row r="49" spans="3:11" x14ac:dyDescent="0.35">
      <c r="C49" s="20"/>
      <c r="D49" s="20"/>
      <c r="E49" s="1"/>
    </row>
    <row r="50" spans="3:11" x14ac:dyDescent="0.35">
      <c r="C50" s="20"/>
      <c r="D50" s="20"/>
      <c r="E50" s="1"/>
      <c r="H50" s="28" t="s">
        <v>18</v>
      </c>
      <c r="I50" s="28"/>
      <c r="J50" s="5">
        <f>COUNTIF(K9:K48,"&gt;=70")</f>
        <v>5</v>
      </c>
      <c r="K50" s="1"/>
    </row>
    <row r="51" spans="3:11" x14ac:dyDescent="0.35">
      <c r="C51" s="20"/>
      <c r="D51" s="20"/>
      <c r="E51" s="10"/>
      <c r="H51" s="28" t="s">
        <v>19</v>
      </c>
      <c r="I51" s="28"/>
      <c r="J51" s="5">
        <f>COUNTIF(K9:K48,"&lt;70")</f>
        <v>13</v>
      </c>
      <c r="K51" s="1"/>
    </row>
    <row r="52" spans="3:11" x14ac:dyDescent="0.35">
      <c r="C52" s="20"/>
      <c r="D52" s="20"/>
      <c r="E52" s="20"/>
      <c r="H52" s="28" t="s">
        <v>20</v>
      </c>
      <c r="I52" s="28"/>
      <c r="J52" s="5">
        <f>COUNT(J9:J48)</f>
        <v>18</v>
      </c>
      <c r="K52" s="1"/>
    </row>
    <row r="53" spans="3:11" x14ac:dyDescent="0.35">
      <c r="C53" s="20"/>
      <c r="D53" s="20"/>
      <c r="E53" s="1"/>
      <c r="H53" s="32" t="s">
        <v>15</v>
      </c>
      <c r="I53" s="32"/>
      <c r="J53" s="11">
        <f>J50/J52</f>
        <v>0.27777777777777779</v>
      </c>
      <c r="K53" s="17"/>
    </row>
    <row r="54" spans="3:11" x14ac:dyDescent="0.35">
      <c r="C54" s="20"/>
      <c r="D54" s="20"/>
      <c r="E54" s="1"/>
      <c r="H54" s="32" t="s">
        <v>16</v>
      </c>
      <c r="I54" s="32"/>
      <c r="J54" s="11">
        <f>J51/J52</f>
        <v>0.72222222222222221</v>
      </c>
      <c r="K54" s="18"/>
    </row>
    <row r="55" spans="3:11" x14ac:dyDescent="0.35">
      <c r="C55" s="20"/>
      <c r="D55" s="20"/>
      <c r="E55" s="10"/>
    </row>
    <row r="56" spans="3:11" x14ac:dyDescent="0.35">
      <c r="C56" s="1"/>
      <c r="D56" s="1"/>
      <c r="E56" s="10"/>
    </row>
    <row r="58" spans="3:11" x14ac:dyDescent="0.35">
      <c r="J58" s="20"/>
      <c r="K58" s="20"/>
    </row>
    <row r="59" spans="3:11" x14ac:dyDescent="0.35">
      <c r="J59" s="31"/>
      <c r="K59" s="31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39"/>
  <sheetViews>
    <sheetView tabSelected="1" workbookViewId="0">
      <selection activeCell="T14" sqref="T1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3"/>
      <c r="Q2" s="3"/>
    </row>
    <row r="3" spans="2:17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 x14ac:dyDescent="0.35">
      <c r="C4" t="s">
        <v>0</v>
      </c>
      <c r="D4" s="34" t="s">
        <v>27</v>
      </c>
      <c r="E4" s="34"/>
      <c r="F4" s="34"/>
      <c r="G4" s="34"/>
      <c r="I4" t="s">
        <v>1</v>
      </c>
      <c r="J4" s="25" t="s">
        <v>86</v>
      </c>
      <c r="K4" s="25"/>
      <c r="M4" t="s">
        <v>2</v>
      </c>
      <c r="N4" s="26">
        <v>45049</v>
      </c>
      <c r="O4" s="26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5" t="s">
        <v>28</v>
      </c>
      <c r="E6" s="25"/>
      <c r="F6" s="25"/>
      <c r="G6" s="25"/>
      <c r="I6" s="20" t="s">
        <v>21</v>
      </c>
      <c r="J6" s="20"/>
      <c r="K6" s="30" t="s">
        <v>87</v>
      </c>
      <c r="L6" s="30"/>
      <c r="M6" s="30"/>
      <c r="N6" s="30"/>
      <c r="O6" s="30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35">
      <c r="B9" s="7">
        <v>1</v>
      </c>
      <c r="C9" s="7" t="s">
        <v>135</v>
      </c>
      <c r="D9" s="37" t="s">
        <v>67</v>
      </c>
      <c r="E9" s="37"/>
      <c r="F9" s="37"/>
      <c r="G9" s="37"/>
      <c r="H9" s="37"/>
      <c r="I9" s="37"/>
      <c r="J9" s="5">
        <v>88</v>
      </c>
      <c r="K9" s="5">
        <v>83</v>
      </c>
      <c r="L9" s="5"/>
      <c r="M9" s="5"/>
      <c r="N9" s="5"/>
      <c r="O9" s="5"/>
      <c r="P9" s="19">
        <f>SUM(J9:O9)/6</f>
        <v>28.5</v>
      </c>
    </row>
    <row r="10" spans="2:17" x14ac:dyDescent="0.35">
      <c r="B10" s="7">
        <f>B9+1</f>
        <v>2</v>
      </c>
      <c r="C10" s="7" t="s">
        <v>115</v>
      </c>
      <c r="D10" s="37" t="s">
        <v>68</v>
      </c>
      <c r="E10" s="37"/>
      <c r="F10" s="37"/>
      <c r="G10" s="37"/>
      <c r="H10" s="37"/>
      <c r="I10" s="37"/>
      <c r="J10" s="5">
        <v>100</v>
      </c>
      <c r="K10" s="5">
        <v>97</v>
      </c>
      <c r="L10" s="5"/>
      <c r="M10" s="5"/>
      <c r="N10" s="5"/>
      <c r="O10" s="5"/>
      <c r="P10" s="19">
        <f t="shared" ref="P10:P28" si="0">SUM(J10:O10)/6</f>
        <v>32.833333333333336</v>
      </c>
    </row>
    <row r="11" spans="2:17" x14ac:dyDescent="0.35">
      <c r="B11" s="7">
        <f t="shared" ref="B11:B28" si="1">B10+1</f>
        <v>3</v>
      </c>
      <c r="C11" s="7" t="s">
        <v>119</v>
      </c>
      <c r="D11" s="37" t="s">
        <v>69</v>
      </c>
      <c r="E11" s="37"/>
      <c r="F11" s="37"/>
      <c r="G11" s="37"/>
      <c r="H11" s="37"/>
      <c r="I11" s="37"/>
      <c r="J11" s="5">
        <v>90</v>
      </c>
      <c r="K11" s="5">
        <v>98</v>
      </c>
      <c r="L11" s="5"/>
      <c r="M11" s="5"/>
      <c r="N11" s="5"/>
      <c r="O11" s="5"/>
      <c r="P11" s="19">
        <f t="shared" si="0"/>
        <v>31.333333333333332</v>
      </c>
    </row>
    <row r="12" spans="2:17" x14ac:dyDescent="0.35">
      <c r="B12" s="7">
        <f t="shared" si="1"/>
        <v>4</v>
      </c>
      <c r="C12" s="7" t="s">
        <v>140</v>
      </c>
      <c r="D12" s="37" t="s">
        <v>70</v>
      </c>
      <c r="E12" s="37"/>
      <c r="F12" s="37"/>
      <c r="G12" s="37"/>
      <c r="H12" s="37"/>
      <c r="I12" s="37"/>
      <c r="J12" s="5">
        <v>100</v>
      </c>
      <c r="K12" s="5">
        <v>96</v>
      </c>
      <c r="L12" s="5"/>
      <c r="M12" s="5"/>
      <c r="N12" s="5"/>
      <c r="O12" s="5"/>
      <c r="P12" s="19">
        <f t="shared" si="0"/>
        <v>32.666666666666664</v>
      </c>
    </row>
    <row r="13" spans="2:17" x14ac:dyDescent="0.35">
      <c r="B13" s="7">
        <f t="shared" si="1"/>
        <v>5</v>
      </c>
      <c r="C13" s="7" t="s">
        <v>113</v>
      </c>
      <c r="D13" s="37" t="s">
        <v>71</v>
      </c>
      <c r="E13" s="37"/>
      <c r="F13" s="37"/>
      <c r="G13" s="37"/>
      <c r="H13" s="37"/>
      <c r="I13" s="37"/>
      <c r="J13" s="5">
        <v>94</v>
      </c>
      <c r="K13" s="5">
        <v>100</v>
      </c>
      <c r="L13" s="5"/>
      <c r="M13" s="5"/>
      <c r="N13" s="5"/>
      <c r="O13" s="5"/>
      <c r="P13" s="19">
        <f t="shared" si="0"/>
        <v>32.333333333333336</v>
      </c>
    </row>
    <row r="14" spans="2:17" x14ac:dyDescent="0.35">
      <c r="B14" s="7">
        <f t="shared" si="1"/>
        <v>6</v>
      </c>
      <c r="C14" s="7" t="s">
        <v>114</v>
      </c>
      <c r="D14" s="37" t="s">
        <v>72</v>
      </c>
      <c r="E14" s="37"/>
      <c r="F14" s="37"/>
      <c r="G14" s="37"/>
      <c r="H14" s="37"/>
      <c r="I14" s="37"/>
      <c r="J14" s="5">
        <v>100</v>
      </c>
      <c r="K14" s="5">
        <v>100</v>
      </c>
      <c r="L14" s="5"/>
      <c r="M14" s="5"/>
      <c r="N14" s="5"/>
      <c r="O14" s="5"/>
      <c r="P14" s="19">
        <f t="shared" si="0"/>
        <v>33.333333333333336</v>
      </c>
    </row>
    <row r="15" spans="2:17" x14ac:dyDescent="0.35">
      <c r="B15" s="7">
        <f t="shared" si="1"/>
        <v>7</v>
      </c>
      <c r="C15" s="7" t="s">
        <v>141</v>
      </c>
      <c r="D15" s="37" t="s">
        <v>73</v>
      </c>
      <c r="E15" s="37"/>
      <c r="F15" s="37"/>
      <c r="G15" s="37"/>
      <c r="H15" s="37"/>
      <c r="I15" s="37"/>
      <c r="J15" s="5">
        <v>100</v>
      </c>
      <c r="K15" s="5">
        <v>96</v>
      </c>
      <c r="L15" s="5"/>
      <c r="M15" s="5"/>
      <c r="N15" s="5"/>
      <c r="O15" s="5"/>
      <c r="P15" s="19">
        <f t="shared" si="0"/>
        <v>32.666666666666664</v>
      </c>
    </row>
    <row r="16" spans="2:17" x14ac:dyDescent="0.35">
      <c r="B16" s="7">
        <f t="shared" si="1"/>
        <v>8</v>
      </c>
      <c r="C16" s="7" t="s">
        <v>142</v>
      </c>
      <c r="D16" s="37" t="s">
        <v>74</v>
      </c>
      <c r="E16" s="37"/>
      <c r="F16" s="37"/>
      <c r="G16" s="37"/>
      <c r="H16" s="37"/>
      <c r="I16" s="37"/>
      <c r="J16" s="5">
        <v>0</v>
      </c>
      <c r="K16" s="5">
        <v>91</v>
      </c>
      <c r="L16" s="5"/>
      <c r="M16" s="5"/>
      <c r="N16" s="5"/>
      <c r="O16" s="5"/>
      <c r="P16" s="19">
        <f t="shared" si="0"/>
        <v>15.166666666666666</v>
      </c>
    </row>
    <row r="17" spans="2:16" x14ac:dyDescent="0.35">
      <c r="B17" s="7">
        <f t="shared" si="1"/>
        <v>9</v>
      </c>
      <c r="C17" s="7" t="s">
        <v>116</v>
      </c>
      <c r="D17" s="37" t="s">
        <v>75</v>
      </c>
      <c r="E17" s="37"/>
      <c r="F17" s="37"/>
      <c r="G17" s="37"/>
      <c r="H17" s="37"/>
      <c r="I17" s="37"/>
      <c r="J17" s="5">
        <v>100</v>
      </c>
      <c r="K17" s="5">
        <v>100</v>
      </c>
      <c r="L17" s="5"/>
      <c r="M17" s="5"/>
      <c r="N17" s="5"/>
      <c r="O17" s="5"/>
      <c r="P17" s="19">
        <f t="shared" si="0"/>
        <v>33.333333333333336</v>
      </c>
    </row>
    <row r="18" spans="2:16" x14ac:dyDescent="0.35">
      <c r="B18" s="7">
        <f t="shared" si="1"/>
        <v>10</v>
      </c>
      <c r="C18" s="7" t="s">
        <v>112</v>
      </c>
      <c r="D18" s="37" t="s">
        <v>76</v>
      </c>
      <c r="E18" s="37"/>
      <c r="F18" s="37"/>
      <c r="G18" s="37"/>
      <c r="H18" s="37"/>
      <c r="I18" s="37"/>
      <c r="J18" s="5">
        <v>100</v>
      </c>
      <c r="K18" s="5">
        <v>100</v>
      </c>
      <c r="L18" s="5"/>
      <c r="M18" s="5"/>
      <c r="N18" s="5"/>
      <c r="O18" s="5"/>
      <c r="P18" s="19">
        <f t="shared" si="0"/>
        <v>33.333333333333336</v>
      </c>
    </row>
    <row r="19" spans="2:16" x14ac:dyDescent="0.35">
      <c r="B19" s="7">
        <f t="shared" si="1"/>
        <v>11</v>
      </c>
      <c r="C19" s="7" t="s">
        <v>143</v>
      </c>
      <c r="D19" s="37" t="s">
        <v>77</v>
      </c>
      <c r="E19" s="37"/>
      <c r="F19" s="37"/>
      <c r="G19" s="37"/>
      <c r="H19" s="37"/>
      <c r="I19" s="37"/>
      <c r="J19" s="5">
        <v>100</v>
      </c>
      <c r="K19" s="5">
        <v>94</v>
      </c>
      <c r="L19" s="5"/>
      <c r="M19" s="5"/>
      <c r="N19" s="5"/>
      <c r="O19" s="5"/>
      <c r="P19" s="19">
        <f t="shared" si="0"/>
        <v>32.333333333333336</v>
      </c>
    </row>
    <row r="20" spans="2:16" x14ac:dyDescent="0.35">
      <c r="B20" s="7">
        <f t="shared" si="1"/>
        <v>12</v>
      </c>
      <c r="C20" s="7" t="s">
        <v>136</v>
      </c>
      <c r="D20" s="37" t="s">
        <v>144</v>
      </c>
      <c r="E20" s="37"/>
      <c r="F20" s="37"/>
      <c r="G20" s="37"/>
      <c r="H20" s="37"/>
      <c r="I20" s="37"/>
      <c r="J20" s="5">
        <v>78</v>
      </c>
      <c r="K20" s="5">
        <v>77</v>
      </c>
      <c r="L20" s="5"/>
      <c r="M20" s="5"/>
      <c r="N20" s="5"/>
      <c r="O20" s="5"/>
      <c r="P20" s="19">
        <f t="shared" si="0"/>
        <v>25.833333333333332</v>
      </c>
    </row>
    <row r="21" spans="2:16" x14ac:dyDescent="0.35">
      <c r="B21" s="7">
        <f t="shared" si="1"/>
        <v>13</v>
      </c>
      <c r="C21" s="7" t="s">
        <v>120</v>
      </c>
      <c r="D21" s="37" t="s">
        <v>78</v>
      </c>
      <c r="E21" s="37"/>
      <c r="F21" s="37"/>
      <c r="G21" s="37"/>
      <c r="H21" s="37"/>
      <c r="I21" s="37"/>
      <c r="J21" s="5">
        <v>70</v>
      </c>
      <c r="K21" s="5">
        <v>90</v>
      </c>
      <c r="L21" s="5"/>
      <c r="M21" s="5"/>
      <c r="N21" s="5"/>
      <c r="O21" s="5"/>
      <c r="P21" s="19">
        <f t="shared" si="0"/>
        <v>26.666666666666668</v>
      </c>
    </row>
    <row r="22" spans="2:16" x14ac:dyDescent="0.35">
      <c r="B22" s="7">
        <f t="shared" si="1"/>
        <v>14</v>
      </c>
      <c r="C22" s="7" t="s">
        <v>117</v>
      </c>
      <c r="D22" s="37" t="s">
        <v>79</v>
      </c>
      <c r="E22" s="37"/>
      <c r="F22" s="37"/>
      <c r="G22" s="37"/>
      <c r="H22" s="37"/>
      <c r="I22" s="37"/>
      <c r="J22" s="5">
        <v>95</v>
      </c>
      <c r="K22" s="5">
        <v>92</v>
      </c>
      <c r="L22" s="5"/>
      <c r="M22" s="5"/>
      <c r="N22" s="5"/>
      <c r="O22" s="5"/>
      <c r="P22" s="19">
        <f t="shared" si="0"/>
        <v>31.166666666666668</v>
      </c>
    </row>
    <row r="23" spans="2:16" x14ac:dyDescent="0.35">
      <c r="B23" s="7">
        <f t="shared" si="1"/>
        <v>15</v>
      </c>
      <c r="C23" s="7" t="s">
        <v>137</v>
      </c>
      <c r="D23" s="37" t="s">
        <v>80</v>
      </c>
      <c r="E23" s="37"/>
      <c r="F23" s="37"/>
      <c r="G23" s="37"/>
      <c r="H23" s="37"/>
      <c r="I23" s="37"/>
      <c r="J23" s="5">
        <v>100</v>
      </c>
      <c r="K23" s="5">
        <v>95</v>
      </c>
      <c r="L23" s="5"/>
      <c r="M23" s="5"/>
      <c r="N23" s="5"/>
      <c r="O23" s="5"/>
      <c r="P23" s="19">
        <f t="shared" si="0"/>
        <v>32.5</v>
      </c>
    </row>
    <row r="24" spans="2:16" x14ac:dyDescent="0.35">
      <c r="B24" s="7">
        <f t="shared" si="1"/>
        <v>16</v>
      </c>
      <c r="C24" s="7" t="s">
        <v>118</v>
      </c>
      <c r="D24" s="37" t="s">
        <v>81</v>
      </c>
      <c r="E24" s="37"/>
      <c r="F24" s="37"/>
      <c r="G24" s="37"/>
      <c r="H24" s="37"/>
      <c r="I24" s="37"/>
      <c r="J24" s="5">
        <v>80</v>
      </c>
      <c r="K24" s="5">
        <v>94</v>
      </c>
      <c r="L24" s="5"/>
      <c r="M24" s="5"/>
      <c r="N24" s="5"/>
      <c r="O24" s="5"/>
      <c r="P24" s="19">
        <f t="shared" si="0"/>
        <v>29</v>
      </c>
    </row>
    <row r="25" spans="2:16" x14ac:dyDescent="0.35">
      <c r="B25" s="7">
        <f t="shared" si="1"/>
        <v>17</v>
      </c>
      <c r="C25" s="7" t="s">
        <v>121</v>
      </c>
      <c r="D25" s="37" t="s">
        <v>82</v>
      </c>
      <c r="E25" s="37"/>
      <c r="F25" s="37"/>
      <c r="G25" s="37"/>
      <c r="H25" s="37"/>
      <c r="I25" s="37"/>
      <c r="J25" s="5">
        <v>100</v>
      </c>
      <c r="K25" s="5">
        <v>100</v>
      </c>
      <c r="L25" s="5"/>
      <c r="M25" s="5"/>
      <c r="N25" s="5"/>
      <c r="O25" s="5"/>
      <c r="P25" s="19">
        <f t="shared" si="0"/>
        <v>33.333333333333336</v>
      </c>
    </row>
    <row r="26" spans="2:16" x14ac:dyDescent="0.35">
      <c r="B26" s="7">
        <f t="shared" si="1"/>
        <v>18</v>
      </c>
      <c r="C26" s="7" t="s">
        <v>145</v>
      </c>
      <c r="D26" s="37" t="s">
        <v>83</v>
      </c>
      <c r="E26" s="37"/>
      <c r="F26" s="37"/>
      <c r="G26" s="37"/>
      <c r="H26" s="37"/>
      <c r="I26" s="37"/>
      <c r="J26" s="5">
        <v>98</v>
      </c>
      <c r="K26" s="5">
        <v>83</v>
      </c>
      <c r="L26" s="5"/>
      <c r="M26" s="5"/>
      <c r="N26" s="5"/>
      <c r="O26" s="5"/>
      <c r="P26" s="19">
        <f t="shared" si="0"/>
        <v>30.166666666666668</v>
      </c>
    </row>
    <row r="27" spans="2:16" x14ac:dyDescent="0.35">
      <c r="B27" s="7">
        <f t="shared" si="1"/>
        <v>19</v>
      </c>
      <c r="C27" s="7" t="s">
        <v>146</v>
      </c>
      <c r="D27" s="36" t="s">
        <v>84</v>
      </c>
      <c r="E27" s="36"/>
      <c r="F27" s="36"/>
      <c r="G27" s="36"/>
      <c r="H27" s="36"/>
      <c r="I27" s="36"/>
      <c r="J27" s="5">
        <v>98</v>
      </c>
      <c r="K27" s="5">
        <v>84</v>
      </c>
      <c r="L27" s="5"/>
      <c r="M27" s="5"/>
      <c r="N27" s="5"/>
      <c r="O27" s="5"/>
      <c r="P27" s="19">
        <f t="shared" si="0"/>
        <v>30.333333333333332</v>
      </c>
    </row>
    <row r="28" spans="2:16" x14ac:dyDescent="0.35">
      <c r="B28" s="7">
        <f t="shared" si="1"/>
        <v>20</v>
      </c>
      <c r="C28" s="7" t="s">
        <v>147</v>
      </c>
      <c r="D28" s="36" t="s">
        <v>85</v>
      </c>
      <c r="E28" s="36"/>
      <c r="F28" s="36"/>
      <c r="G28" s="36"/>
      <c r="H28" s="36"/>
      <c r="I28" s="36"/>
      <c r="J28" s="5">
        <v>89</v>
      </c>
      <c r="K28" s="5">
        <v>90</v>
      </c>
      <c r="L28" s="5"/>
      <c r="M28" s="5"/>
      <c r="N28" s="5"/>
      <c r="O28" s="5"/>
      <c r="P28" s="19">
        <f t="shared" si="0"/>
        <v>29.833333333333332</v>
      </c>
    </row>
    <row r="29" spans="2:16" x14ac:dyDescent="0.35">
      <c r="C29" s="20"/>
      <c r="D29" s="20"/>
      <c r="E29" s="1"/>
    </row>
    <row r="30" spans="2:16" x14ac:dyDescent="0.35">
      <c r="C30" s="20"/>
      <c r="D30" s="20"/>
      <c r="E30" s="1"/>
      <c r="H30" s="28" t="s">
        <v>18</v>
      </c>
      <c r="I30" s="28"/>
      <c r="J30" s="5">
        <f t="shared" ref="J30:P30" si="2">COUNTIF(J9:J28,"&gt;=70")</f>
        <v>19</v>
      </c>
      <c r="K30" s="5">
        <f t="shared" si="2"/>
        <v>20</v>
      </c>
      <c r="L30" s="5">
        <f t="shared" si="2"/>
        <v>0</v>
      </c>
      <c r="M30" s="5">
        <f t="shared" si="2"/>
        <v>0</v>
      </c>
      <c r="N30" s="5">
        <f t="shared" si="2"/>
        <v>0</v>
      </c>
      <c r="O30" s="5">
        <f t="shared" si="2"/>
        <v>0</v>
      </c>
      <c r="P30" s="16">
        <f t="shared" si="2"/>
        <v>0</v>
      </c>
    </row>
    <row r="31" spans="2:16" x14ac:dyDescent="0.35">
      <c r="C31" s="20"/>
      <c r="D31" s="20"/>
      <c r="E31" s="10"/>
      <c r="H31" s="28" t="s">
        <v>19</v>
      </c>
      <c r="I31" s="28"/>
      <c r="J31" s="5">
        <f t="shared" ref="J31:P31" si="3">COUNTIF(J9:J29,"&lt;70")</f>
        <v>1</v>
      </c>
      <c r="K31" s="5">
        <f t="shared" si="3"/>
        <v>0</v>
      </c>
      <c r="L31" s="5">
        <f t="shared" si="3"/>
        <v>0</v>
      </c>
      <c r="M31" s="5">
        <f t="shared" si="3"/>
        <v>0</v>
      </c>
      <c r="N31" s="5">
        <f t="shared" si="3"/>
        <v>0</v>
      </c>
      <c r="O31" s="5">
        <f t="shared" si="3"/>
        <v>0</v>
      </c>
      <c r="P31" s="16">
        <f t="shared" si="3"/>
        <v>20</v>
      </c>
    </row>
    <row r="32" spans="2:16" x14ac:dyDescent="0.35">
      <c r="C32" s="20"/>
      <c r="D32" s="20"/>
      <c r="E32" s="20"/>
      <c r="H32" s="28" t="s">
        <v>20</v>
      </c>
      <c r="I32" s="28"/>
      <c r="J32" s="5">
        <f t="shared" ref="J32:P32" si="4">COUNT(J9:J28)</f>
        <v>20</v>
      </c>
      <c r="K32" s="5">
        <f t="shared" si="4"/>
        <v>20</v>
      </c>
      <c r="L32" s="5">
        <f t="shared" si="4"/>
        <v>0</v>
      </c>
      <c r="M32" s="5">
        <f t="shared" si="4"/>
        <v>0</v>
      </c>
      <c r="N32" s="5">
        <f t="shared" si="4"/>
        <v>0</v>
      </c>
      <c r="O32" s="5">
        <f t="shared" si="4"/>
        <v>0</v>
      </c>
      <c r="P32" s="16">
        <f t="shared" si="4"/>
        <v>20</v>
      </c>
    </row>
    <row r="33" spans="3:16" x14ac:dyDescent="0.35">
      <c r="C33" s="20"/>
      <c r="D33" s="20"/>
      <c r="E33" s="1"/>
      <c r="H33" s="32" t="s">
        <v>15</v>
      </c>
      <c r="I33" s="32"/>
      <c r="J33" s="11">
        <f>J30/J32</f>
        <v>0.95</v>
      </c>
      <c r="K33" s="13">
        <f t="shared" ref="K33:P33" si="5">K30/K32</f>
        <v>1</v>
      </c>
      <c r="L33" s="13" t="e">
        <f t="shared" si="5"/>
        <v>#DIV/0!</v>
      </c>
      <c r="M33" s="13" t="e">
        <f t="shared" si="5"/>
        <v>#DIV/0!</v>
      </c>
      <c r="N33" s="13" t="e">
        <f t="shared" si="5"/>
        <v>#DIV/0!</v>
      </c>
      <c r="O33" s="13" t="e">
        <f t="shared" si="5"/>
        <v>#DIV/0!</v>
      </c>
      <c r="P33" s="15">
        <f t="shared" si="5"/>
        <v>0</v>
      </c>
    </row>
    <row r="34" spans="3:16" x14ac:dyDescent="0.35">
      <c r="C34" s="20"/>
      <c r="D34" s="20"/>
      <c r="E34" s="1"/>
      <c r="H34" s="32" t="s">
        <v>16</v>
      </c>
      <c r="I34" s="32"/>
      <c r="J34" s="11">
        <f>J31/J32</f>
        <v>0.05</v>
      </c>
      <c r="K34" s="11">
        <f t="shared" ref="K34:P34" si="6">K31/K32</f>
        <v>0</v>
      </c>
      <c r="L34" s="13" t="e">
        <f t="shared" si="6"/>
        <v>#DIV/0!</v>
      </c>
      <c r="M34" s="13" t="e">
        <f t="shared" si="6"/>
        <v>#DIV/0!</v>
      </c>
      <c r="N34" s="13" t="e">
        <f t="shared" si="6"/>
        <v>#DIV/0!</v>
      </c>
      <c r="O34" s="13" t="e">
        <f t="shared" si="6"/>
        <v>#DIV/0!</v>
      </c>
      <c r="P34" s="15">
        <f t="shared" si="6"/>
        <v>1</v>
      </c>
    </row>
    <row r="35" spans="3:16" x14ac:dyDescent="0.35">
      <c r="C35" s="20"/>
      <c r="D35" s="20"/>
      <c r="E35" s="10"/>
    </row>
    <row r="36" spans="3:16" x14ac:dyDescent="0.35">
      <c r="C36" s="1"/>
      <c r="D36" s="1"/>
      <c r="E36" s="10"/>
    </row>
    <row r="38" spans="3:16" x14ac:dyDescent="0.35">
      <c r="J38" s="33"/>
      <c r="K38" s="33"/>
      <c r="L38" s="33"/>
      <c r="M38" s="33"/>
      <c r="N38" s="33"/>
      <c r="O38" s="33"/>
    </row>
    <row r="39" spans="3:16" x14ac:dyDescent="0.35">
      <c r="J39" s="29" t="s">
        <v>17</v>
      </c>
      <c r="K39" s="29"/>
      <c r="L39" s="29"/>
      <c r="M39" s="29"/>
      <c r="N39" s="29"/>
      <c r="O39" s="29"/>
    </row>
  </sheetData>
  <mergeCells count="43">
    <mergeCell ref="J39:O39"/>
    <mergeCell ref="C33:D33"/>
    <mergeCell ref="H33:I33"/>
    <mergeCell ref="C34:D34"/>
    <mergeCell ref="H34:I34"/>
    <mergeCell ref="C35:D35"/>
    <mergeCell ref="J38:O38"/>
    <mergeCell ref="C30:D30"/>
    <mergeCell ref="H30:I30"/>
    <mergeCell ref="C31:D31"/>
    <mergeCell ref="H31:I31"/>
    <mergeCell ref="C32:E32"/>
    <mergeCell ref="H32:I32"/>
    <mergeCell ref="C29:D29"/>
    <mergeCell ref="D26:I26"/>
    <mergeCell ref="D27:I27"/>
    <mergeCell ref="D28:I28"/>
    <mergeCell ref="D20:I20"/>
    <mergeCell ref="D21:I21"/>
    <mergeCell ref="D22:I22"/>
    <mergeCell ref="D23:I23"/>
    <mergeCell ref="D24:I24"/>
    <mergeCell ref="D25:I25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O6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O59"/>
  <sheetViews>
    <sheetView workbookViewId="0">
      <selection activeCell="C9" sqref="C9:I9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3"/>
      <c r="M2" s="3"/>
    </row>
    <row r="3" spans="2:15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5" x14ac:dyDescent="0.35">
      <c r="C4" t="s">
        <v>0</v>
      </c>
      <c r="D4" s="34"/>
      <c r="E4" s="34"/>
      <c r="F4" s="34"/>
      <c r="G4" s="34"/>
      <c r="I4" t="s">
        <v>1</v>
      </c>
      <c r="J4" s="27"/>
      <c r="K4" s="27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7"/>
      <c r="E6" s="27"/>
      <c r="F6" s="27"/>
      <c r="G6" s="27"/>
      <c r="I6" s="20" t="s">
        <v>21</v>
      </c>
      <c r="J6" s="20"/>
      <c r="K6" s="2"/>
      <c r="L6" s="9"/>
      <c r="M6" s="9"/>
      <c r="N6" s="9"/>
      <c r="O6" s="9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5" x14ac:dyDescent="0.35">
      <c r="B9" s="7">
        <v>1</v>
      </c>
      <c r="C9" s="7" t="s">
        <v>25</v>
      </c>
      <c r="D9" s="36" t="s">
        <v>26</v>
      </c>
      <c r="E9" s="36"/>
      <c r="F9" s="36"/>
      <c r="G9" s="36"/>
      <c r="H9" s="36"/>
      <c r="I9" s="36"/>
      <c r="J9" s="14">
        <f>+'PARCIALES 805A'!P9</f>
        <v>33</v>
      </c>
      <c r="K9" s="14">
        <f>+J9</f>
        <v>33</v>
      </c>
    </row>
    <row r="10" spans="2:15" x14ac:dyDescent="0.35">
      <c r="B10" s="7">
        <f>B9+1</f>
        <v>2</v>
      </c>
      <c r="C10" s="7"/>
      <c r="D10" s="35"/>
      <c r="E10" s="35"/>
      <c r="F10" s="35"/>
      <c r="G10" s="35"/>
      <c r="H10" s="35"/>
      <c r="I10" s="35"/>
      <c r="J10" s="14">
        <f>+'PARCIALES 805A'!P10</f>
        <v>13.833333333333334</v>
      </c>
      <c r="K10" s="14">
        <f t="shared" ref="K10:K14" si="0">+J10</f>
        <v>13.833333333333334</v>
      </c>
    </row>
    <row r="11" spans="2:15" x14ac:dyDescent="0.35">
      <c r="B11" s="7">
        <f t="shared" ref="B11:B48" si="1">B10+1</f>
        <v>3</v>
      </c>
      <c r="C11" s="7"/>
      <c r="D11" s="35"/>
      <c r="E11" s="35"/>
      <c r="F11" s="35"/>
      <c r="G11" s="35"/>
      <c r="H11" s="35"/>
      <c r="I11" s="35"/>
      <c r="J11" s="14">
        <f>+'PARCIALES 805A'!P11</f>
        <v>29.166666666666668</v>
      </c>
      <c r="K11" s="14">
        <f t="shared" si="0"/>
        <v>29.166666666666668</v>
      </c>
    </row>
    <row r="12" spans="2:15" x14ac:dyDescent="0.35">
      <c r="B12" s="7">
        <f t="shared" si="1"/>
        <v>4</v>
      </c>
      <c r="C12" s="7"/>
      <c r="D12" s="35"/>
      <c r="E12" s="35"/>
      <c r="F12" s="35"/>
      <c r="G12" s="35"/>
      <c r="H12" s="35"/>
      <c r="I12" s="35"/>
      <c r="J12" s="14">
        <f>+'PARCIALES 805A'!P12</f>
        <v>31.333333333333332</v>
      </c>
      <c r="K12" s="14">
        <v>75</v>
      </c>
    </row>
    <row r="13" spans="2:15" x14ac:dyDescent="0.35">
      <c r="B13" s="7">
        <f t="shared" si="1"/>
        <v>5</v>
      </c>
      <c r="C13" s="7"/>
      <c r="D13" s="35"/>
      <c r="E13" s="35"/>
      <c r="F13" s="35"/>
      <c r="G13" s="35"/>
      <c r="H13" s="35"/>
      <c r="I13" s="35"/>
      <c r="J13" s="14">
        <f>+'PARCIALES 805A'!P13</f>
        <v>27.5</v>
      </c>
      <c r="K13" s="14">
        <v>75</v>
      </c>
    </row>
    <row r="14" spans="2:15" x14ac:dyDescent="0.35">
      <c r="B14" s="7">
        <f t="shared" si="1"/>
        <v>6</v>
      </c>
      <c r="C14" s="7"/>
      <c r="D14" s="35"/>
      <c r="E14" s="35"/>
      <c r="F14" s="35"/>
      <c r="G14" s="35"/>
      <c r="H14" s="35"/>
      <c r="I14" s="35"/>
      <c r="J14" s="14">
        <f>+'PARCIALES 805A'!P14</f>
        <v>30.5</v>
      </c>
      <c r="K14" s="14">
        <f t="shared" si="0"/>
        <v>30.5</v>
      </c>
    </row>
    <row r="15" spans="2:15" x14ac:dyDescent="0.35">
      <c r="B15" s="7">
        <f t="shared" si="1"/>
        <v>7</v>
      </c>
      <c r="C15" s="7"/>
      <c r="D15" s="35"/>
      <c r="E15" s="35"/>
      <c r="F15" s="35"/>
      <c r="G15" s="35"/>
      <c r="H15" s="35"/>
      <c r="I15" s="35"/>
      <c r="J15" s="14">
        <f>+'PARCIALES 805A'!P15</f>
        <v>12</v>
      </c>
      <c r="K15" s="5">
        <v>70</v>
      </c>
    </row>
    <row r="16" spans="2:15" x14ac:dyDescent="0.35">
      <c r="B16" s="7">
        <f t="shared" si="1"/>
        <v>8</v>
      </c>
      <c r="C16" s="7"/>
      <c r="D16" s="35"/>
      <c r="E16" s="35"/>
      <c r="F16" s="35"/>
      <c r="G16" s="35"/>
      <c r="H16" s="35"/>
      <c r="I16" s="35"/>
      <c r="J16" s="14">
        <f>+'PARCIALES 805A'!P16</f>
        <v>27.333333333333332</v>
      </c>
      <c r="K16" s="5">
        <v>70</v>
      </c>
    </row>
    <row r="17" spans="2:11" x14ac:dyDescent="0.35">
      <c r="B17" s="7">
        <f t="shared" si="1"/>
        <v>9</v>
      </c>
      <c r="C17" s="7"/>
      <c r="D17" s="35"/>
      <c r="E17" s="35"/>
      <c r="F17" s="35"/>
      <c r="G17" s="35"/>
      <c r="H17" s="35"/>
      <c r="I17" s="35"/>
      <c r="J17" s="14">
        <f>+'PARCIALES 805A'!P17</f>
        <v>15.5</v>
      </c>
      <c r="K17" s="14">
        <f>+J17</f>
        <v>15.5</v>
      </c>
    </row>
    <row r="18" spans="2:11" x14ac:dyDescent="0.35">
      <c r="B18" s="7">
        <f t="shared" si="1"/>
        <v>10</v>
      </c>
      <c r="C18" s="7"/>
      <c r="D18" s="35"/>
      <c r="E18" s="35"/>
      <c r="F18" s="35"/>
      <c r="G18" s="35"/>
      <c r="H18" s="35"/>
      <c r="I18" s="35"/>
      <c r="J18" s="14">
        <f>+'PARCIALES 805A'!P18</f>
        <v>33.333333333333336</v>
      </c>
      <c r="K18" s="14">
        <f t="shared" ref="K18:K26" si="2">+J18</f>
        <v>33.333333333333336</v>
      </c>
    </row>
    <row r="19" spans="2:11" x14ac:dyDescent="0.35">
      <c r="B19" s="7">
        <f t="shared" si="1"/>
        <v>11</v>
      </c>
      <c r="C19" s="7"/>
      <c r="D19" s="35"/>
      <c r="E19" s="35"/>
      <c r="F19" s="35"/>
      <c r="G19" s="35"/>
      <c r="H19" s="35"/>
      <c r="I19" s="35"/>
      <c r="J19" s="14">
        <f>+'PARCIALES 805A'!P19</f>
        <v>13</v>
      </c>
      <c r="K19" s="14">
        <v>80</v>
      </c>
    </row>
    <row r="20" spans="2:11" x14ac:dyDescent="0.35">
      <c r="B20" s="7">
        <f t="shared" si="1"/>
        <v>12</v>
      </c>
      <c r="C20" s="7"/>
      <c r="D20" s="35"/>
      <c r="E20" s="35"/>
      <c r="F20" s="35"/>
      <c r="G20" s="35"/>
      <c r="H20" s="35"/>
      <c r="I20" s="35"/>
      <c r="J20" s="14">
        <f>+'PARCIALES 805A'!P20</f>
        <v>15.666666666666666</v>
      </c>
      <c r="K20" s="14">
        <f t="shared" si="2"/>
        <v>15.666666666666666</v>
      </c>
    </row>
    <row r="21" spans="2:11" x14ac:dyDescent="0.35">
      <c r="B21" s="7">
        <f t="shared" si="1"/>
        <v>13</v>
      </c>
      <c r="C21" s="7"/>
      <c r="D21" s="35"/>
      <c r="E21" s="35"/>
      <c r="F21" s="35"/>
      <c r="G21" s="35"/>
      <c r="H21" s="35"/>
      <c r="I21" s="35"/>
      <c r="J21" s="14">
        <f>+'PARCIALES 805A'!P21</f>
        <v>0</v>
      </c>
      <c r="K21" s="14">
        <f t="shared" si="2"/>
        <v>0</v>
      </c>
    </row>
    <row r="22" spans="2:11" x14ac:dyDescent="0.35">
      <c r="B22" s="7">
        <f t="shared" si="1"/>
        <v>14</v>
      </c>
      <c r="C22" s="7"/>
      <c r="D22" s="35"/>
      <c r="E22" s="35"/>
      <c r="F22" s="35"/>
      <c r="G22" s="35"/>
      <c r="H22" s="35"/>
      <c r="I22" s="35"/>
      <c r="J22" s="14">
        <f>+'PARCIALES 805A'!P22</f>
        <v>31.833333333333332</v>
      </c>
      <c r="K22" s="14">
        <f t="shared" si="2"/>
        <v>31.833333333333332</v>
      </c>
    </row>
    <row r="23" spans="2:11" x14ac:dyDescent="0.35">
      <c r="B23" s="7">
        <f t="shared" si="1"/>
        <v>15</v>
      </c>
      <c r="C23" s="7"/>
      <c r="D23" s="35"/>
      <c r="E23" s="35"/>
      <c r="F23" s="35"/>
      <c r="G23" s="35"/>
      <c r="H23" s="35"/>
      <c r="I23" s="35"/>
      <c r="J23" s="14">
        <f>+'PARCIALES 805A'!P23</f>
        <v>30.333333333333332</v>
      </c>
      <c r="K23" s="14">
        <f t="shared" si="2"/>
        <v>30.333333333333332</v>
      </c>
    </row>
    <row r="24" spans="2:11" x14ac:dyDescent="0.35">
      <c r="B24" s="7">
        <f t="shared" si="1"/>
        <v>16</v>
      </c>
      <c r="C24" s="7"/>
      <c r="D24" s="35"/>
      <c r="E24" s="35"/>
      <c r="F24" s="35"/>
      <c r="G24" s="35"/>
      <c r="H24" s="35"/>
      <c r="I24" s="35"/>
      <c r="J24" s="14">
        <f>+'PARCIALES 805A'!P24</f>
        <v>33.333333333333336</v>
      </c>
      <c r="K24" s="14">
        <f t="shared" si="2"/>
        <v>33.333333333333336</v>
      </c>
    </row>
    <row r="25" spans="2:11" x14ac:dyDescent="0.35">
      <c r="B25" s="7">
        <f t="shared" si="1"/>
        <v>17</v>
      </c>
      <c r="C25" s="7"/>
      <c r="D25" s="35"/>
      <c r="E25" s="35"/>
      <c r="F25" s="35"/>
      <c r="G25" s="35"/>
      <c r="H25" s="35"/>
      <c r="I25" s="35"/>
      <c r="J25" s="14">
        <f>+'PARCIALES 805A'!P25</f>
        <v>30.833333333333332</v>
      </c>
      <c r="K25" s="14">
        <f t="shared" si="2"/>
        <v>30.833333333333332</v>
      </c>
    </row>
    <row r="26" spans="2:11" x14ac:dyDescent="0.35">
      <c r="B26" s="7">
        <f t="shared" si="1"/>
        <v>18</v>
      </c>
      <c r="C26" s="7"/>
      <c r="D26" s="35"/>
      <c r="E26" s="35"/>
      <c r="F26" s="35"/>
      <c r="G26" s="35"/>
      <c r="H26" s="35"/>
      <c r="I26" s="35"/>
      <c r="J26" s="14">
        <f>+'PARCIALES 805A'!P26</f>
        <v>31.166666666666668</v>
      </c>
      <c r="K26" s="14">
        <f t="shared" si="2"/>
        <v>31.166666666666668</v>
      </c>
    </row>
    <row r="27" spans="2:11" x14ac:dyDescent="0.35">
      <c r="B27" s="7">
        <f t="shared" si="1"/>
        <v>19</v>
      </c>
      <c r="C27" s="7"/>
      <c r="D27" s="35"/>
      <c r="E27" s="35"/>
      <c r="F27" s="35"/>
      <c r="G27" s="35"/>
      <c r="H27" s="35"/>
      <c r="I27" s="35"/>
      <c r="J27" s="14"/>
      <c r="K27" s="5"/>
    </row>
    <row r="28" spans="2:11" x14ac:dyDescent="0.35">
      <c r="B28" s="7">
        <f t="shared" si="1"/>
        <v>20</v>
      </c>
      <c r="C28" s="7"/>
      <c r="D28" s="35"/>
      <c r="E28" s="35"/>
      <c r="F28" s="35"/>
      <c r="G28" s="35"/>
      <c r="H28" s="35"/>
      <c r="I28" s="35"/>
      <c r="J28" s="14"/>
      <c r="K28" s="5"/>
    </row>
    <row r="29" spans="2:11" x14ac:dyDescent="0.35">
      <c r="B29" s="7">
        <f t="shared" si="1"/>
        <v>21</v>
      </c>
      <c r="C29" s="7"/>
      <c r="D29" s="35"/>
      <c r="E29" s="35"/>
      <c r="F29" s="35"/>
      <c r="G29" s="35"/>
      <c r="H29" s="35"/>
      <c r="I29" s="35"/>
      <c r="J29" s="14"/>
      <c r="K29" s="5"/>
    </row>
    <row r="30" spans="2:11" x14ac:dyDescent="0.35">
      <c r="B30" s="7">
        <f t="shared" si="1"/>
        <v>22</v>
      </c>
      <c r="C30" s="7"/>
      <c r="D30" s="35"/>
      <c r="E30" s="35"/>
      <c r="F30" s="35"/>
      <c r="G30" s="35"/>
      <c r="H30" s="35"/>
      <c r="I30" s="35"/>
      <c r="J30" s="14"/>
      <c r="K30" s="5"/>
    </row>
    <row r="31" spans="2:11" x14ac:dyDescent="0.35">
      <c r="B31" s="7">
        <f t="shared" si="1"/>
        <v>23</v>
      </c>
      <c r="C31" s="7"/>
      <c r="D31" s="35"/>
      <c r="E31" s="35"/>
      <c r="F31" s="35"/>
      <c r="G31" s="35"/>
      <c r="H31" s="35"/>
      <c r="I31" s="35"/>
      <c r="J31" s="14"/>
      <c r="K31" s="5"/>
    </row>
    <row r="32" spans="2:11" x14ac:dyDescent="0.35">
      <c r="B32" s="7">
        <f t="shared" si="1"/>
        <v>24</v>
      </c>
      <c r="C32" s="7"/>
      <c r="D32" s="35"/>
      <c r="E32" s="35"/>
      <c r="F32" s="35"/>
      <c r="G32" s="35"/>
      <c r="H32" s="35"/>
      <c r="I32" s="35"/>
      <c r="J32" s="14"/>
      <c r="K32" s="5"/>
    </row>
    <row r="33" spans="2:11" x14ac:dyDescent="0.35">
      <c r="B33" s="7">
        <f t="shared" si="1"/>
        <v>25</v>
      </c>
      <c r="C33" s="7"/>
      <c r="D33" s="35"/>
      <c r="E33" s="35"/>
      <c r="F33" s="35"/>
      <c r="G33" s="35"/>
      <c r="H33" s="35"/>
      <c r="I33" s="35"/>
      <c r="J33" s="14"/>
      <c r="K33" s="5"/>
    </row>
    <row r="34" spans="2:11" x14ac:dyDescent="0.35">
      <c r="B34" s="7">
        <f t="shared" si="1"/>
        <v>26</v>
      </c>
      <c r="C34" s="7"/>
      <c r="D34" s="35"/>
      <c r="E34" s="35"/>
      <c r="F34" s="35"/>
      <c r="G34" s="35"/>
      <c r="H34" s="35"/>
      <c r="I34" s="35"/>
      <c r="J34" s="14"/>
      <c r="K34" s="5"/>
    </row>
    <row r="35" spans="2:11" x14ac:dyDescent="0.35">
      <c r="B35" s="7">
        <f t="shared" si="1"/>
        <v>27</v>
      </c>
      <c r="C35" s="7"/>
      <c r="D35" s="35"/>
      <c r="E35" s="35"/>
      <c r="F35" s="35"/>
      <c r="G35" s="35"/>
      <c r="H35" s="35"/>
      <c r="I35" s="35"/>
      <c r="J35" s="14"/>
      <c r="K35" s="5"/>
    </row>
    <row r="36" spans="2:11" x14ac:dyDescent="0.35">
      <c r="B36" s="7">
        <f t="shared" si="1"/>
        <v>28</v>
      </c>
      <c r="C36" s="7"/>
      <c r="D36" s="35"/>
      <c r="E36" s="35"/>
      <c r="F36" s="35"/>
      <c r="G36" s="35"/>
      <c r="H36" s="35"/>
      <c r="I36" s="35"/>
      <c r="J36" s="14"/>
      <c r="K36" s="5"/>
    </row>
    <row r="37" spans="2:11" x14ac:dyDescent="0.35">
      <c r="B37" s="7">
        <f t="shared" si="1"/>
        <v>29</v>
      </c>
      <c r="C37" s="7"/>
      <c r="D37" s="35"/>
      <c r="E37" s="35"/>
      <c r="F37" s="35"/>
      <c r="G37" s="35"/>
      <c r="H37" s="35"/>
      <c r="I37" s="35"/>
      <c r="J37" s="14"/>
      <c r="K37" s="5"/>
    </row>
    <row r="38" spans="2:11" x14ac:dyDescent="0.35">
      <c r="B38" s="7">
        <f t="shared" si="1"/>
        <v>30</v>
      </c>
      <c r="C38" s="7"/>
      <c r="D38" s="35"/>
      <c r="E38" s="35"/>
      <c r="F38" s="35"/>
      <c r="G38" s="35"/>
      <c r="H38" s="35"/>
      <c r="I38" s="35"/>
      <c r="J38" s="14"/>
      <c r="K38" s="5"/>
    </row>
    <row r="39" spans="2:11" x14ac:dyDescent="0.35">
      <c r="B39" s="7">
        <f t="shared" si="1"/>
        <v>31</v>
      </c>
      <c r="C39" s="7"/>
      <c r="D39" s="35"/>
      <c r="E39" s="35"/>
      <c r="F39" s="35"/>
      <c r="G39" s="35"/>
      <c r="H39" s="35"/>
      <c r="I39" s="35"/>
      <c r="J39" s="14"/>
      <c r="K39" s="5"/>
    </row>
    <row r="40" spans="2:11" x14ac:dyDescent="0.35">
      <c r="B40" s="7">
        <f t="shared" si="1"/>
        <v>32</v>
      </c>
      <c r="C40" s="7"/>
      <c r="D40" s="35"/>
      <c r="E40" s="35"/>
      <c r="F40" s="35"/>
      <c r="G40" s="35"/>
      <c r="H40" s="35"/>
      <c r="I40" s="35"/>
      <c r="J40" s="14"/>
      <c r="K40" s="5"/>
    </row>
    <row r="41" spans="2:11" x14ac:dyDescent="0.35">
      <c r="B41" s="7">
        <f t="shared" si="1"/>
        <v>33</v>
      </c>
      <c r="C41" s="7"/>
      <c r="D41" s="35"/>
      <c r="E41" s="35"/>
      <c r="F41" s="35"/>
      <c r="G41" s="35"/>
      <c r="H41" s="35"/>
      <c r="I41" s="35"/>
      <c r="J41" s="14"/>
      <c r="K41" s="5"/>
    </row>
    <row r="42" spans="2:11" x14ac:dyDescent="0.35">
      <c r="B42" s="7">
        <f t="shared" si="1"/>
        <v>34</v>
      </c>
      <c r="C42" s="7"/>
      <c r="D42" s="35"/>
      <c r="E42" s="35"/>
      <c r="F42" s="35"/>
      <c r="G42" s="35"/>
      <c r="H42" s="35"/>
      <c r="I42" s="35"/>
      <c r="J42" s="14"/>
      <c r="K42" s="5"/>
    </row>
    <row r="43" spans="2:11" x14ac:dyDescent="0.35">
      <c r="B43" s="7">
        <f t="shared" si="1"/>
        <v>35</v>
      </c>
      <c r="C43" s="7"/>
      <c r="D43" s="35"/>
      <c r="E43" s="35"/>
      <c r="F43" s="35"/>
      <c r="G43" s="35"/>
      <c r="H43" s="35"/>
      <c r="I43" s="35"/>
      <c r="J43" s="14"/>
      <c r="K43" s="5"/>
    </row>
    <row r="44" spans="2:11" x14ac:dyDescent="0.35">
      <c r="B44" s="7">
        <f t="shared" si="1"/>
        <v>36</v>
      </c>
      <c r="C44" s="7"/>
      <c r="D44" s="35"/>
      <c r="E44" s="35"/>
      <c r="F44" s="35"/>
      <c r="G44" s="35"/>
      <c r="H44" s="35"/>
      <c r="I44" s="35"/>
      <c r="J44" s="14"/>
      <c r="K44" s="5"/>
    </row>
    <row r="45" spans="2:11" x14ac:dyDescent="0.35">
      <c r="B45" s="7">
        <f t="shared" si="1"/>
        <v>37</v>
      </c>
      <c r="C45" s="8"/>
      <c r="D45" s="35"/>
      <c r="E45" s="35"/>
      <c r="F45" s="35"/>
      <c r="G45" s="35"/>
      <c r="H45" s="35"/>
      <c r="I45" s="35"/>
      <c r="J45" s="14"/>
      <c r="K45" s="5"/>
    </row>
    <row r="46" spans="2:11" x14ac:dyDescent="0.35">
      <c r="B46" s="7">
        <f t="shared" si="1"/>
        <v>38</v>
      </c>
      <c r="C46" s="8"/>
      <c r="D46" s="35"/>
      <c r="E46" s="35"/>
      <c r="F46" s="35"/>
      <c r="G46" s="35"/>
      <c r="H46" s="35"/>
      <c r="I46" s="35"/>
      <c r="J46" s="14"/>
      <c r="K46" s="5"/>
    </row>
    <row r="47" spans="2:11" x14ac:dyDescent="0.35">
      <c r="B47" s="7">
        <f t="shared" si="1"/>
        <v>39</v>
      </c>
      <c r="C47" s="8"/>
      <c r="D47" s="35"/>
      <c r="E47" s="35"/>
      <c r="F47" s="35"/>
      <c r="G47" s="35"/>
      <c r="H47" s="35"/>
      <c r="I47" s="35"/>
      <c r="J47" s="14"/>
      <c r="K47" s="5"/>
    </row>
    <row r="48" spans="2:11" x14ac:dyDescent="0.35">
      <c r="B48" s="7">
        <f t="shared" si="1"/>
        <v>40</v>
      </c>
      <c r="C48" s="8"/>
      <c r="D48" s="35"/>
      <c r="E48" s="35"/>
      <c r="F48" s="35"/>
      <c r="G48" s="35"/>
      <c r="H48" s="35"/>
      <c r="I48" s="35"/>
      <c r="J48" s="14"/>
      <c r="K48" s="5"/>
    </row>
    <row r="49" spans="3:11" x14ac:dyDescent="0.35">
      <c r="C49" s="20"/>
      <c r="D49" s="20"/>
      <c r="E49" s="1"/>
    </row>
    <row r="50" spans="3:11" x14ac:dyDescent="0.35">
      <c r="C50" s="20"/>
      <c r="D50" s="20"/>
      <c r="E50" s="1"/>
      <c r="H50" s="28" t="s">
        <v>18</v>
      </c>
      <c r="I50" s="28"/>
      <c r="J50" s="5">
        <f>COUNTIF(K9:K48,"&gt;=70")</f>
        <v>5</v>
      </c>
      <c r="K50" s="1"/>
    </row>
    <row r="51" spans="3:11" x14ac:dyDescent="0.35">
      <c r="C51" s="20"/>
      <c r="D51" s="20"/>
      <c r="E51" s="10"/>
      <c r="H51" s="28" t="s">
        <v>19</v>
      </c>
      <c r="I51" s="28"/>
      <c r="J51" s="5">
        <f>COUNTIF(K9:K48,"&lt;70")</f>
        <v>13</v>
      </c>
      <c r="K51" s="1"/>
    </row>
    <row r="52" spans="3:11" x14ac:dyDescent="0.35">
      <c r="C52" s="20"/>
      <c r="D52" s="20"/>
      <c r="E52" s="20"/>
      <c r="H52" s="28" t="s">
        <v>20</v>
      </c>
      <c r="I52" s="28"/>
      <c r="J52" s="5">
        <f>COUNT(J9:J48)</f>
        <v>18</v>
      </c>
      <c r="K52" s="1"/>
    </row>
    <row r="53" spans="3:11" x14ac:dyDescent="0.35">
      <c r="C53" s="20"/>
      <c r="D53" s="20"/>
      <c r="E53" s="1"/>
      <c r="H53" s="32" t="s">
        <v>15</v>
      </c>
      <c r="I53" s="32"/>
      <c r="J53" s="11">
        <f>J50/J52</f>
        <v>0.27777777777777779</v>
      </c>
      <c r="K53" s="17"/>
    </row>
    <row r="54" spans="3:11" x14ac:dyDescent="0.35">
      <c r="C54" s="20"/>
      <c r="D54" s="20"/>
      <c r="E54" s="1"/>
      <c r="H54" s="32" t="s">
        <v>16</v>
      </c>
      <c r="I54" s="32"/>
      <c r="J54" s="11">
        <f>J51/J52</f>
        <v>0.72222222222222221</v>
      </c>
      <c r="K54" s="18"/>
    </row>
    <row r="55" spans="3:11" x14ac:dyDescent="0.35">
      <c r="C55" s="20"/>
      <c r="D55" s="20"/>
      <c r="E55" s="10"/>
    </row>
    <row r="56" spans="3:11" x14ac:dyDescent="0.35">
      <c r="C56" s="1"/>
      <c r="D56" s="1"/>
      <c r="E56" s="10"/>
    </row>
    <row r="58" spans="3:11" x14ac:dyDescent="0.35">
      <c r="J58" s="20"/>
      <c r="K58" s="20"/>
    </row>
    <row r="59" spans="3:11" x14ac:dyDescent="0.35">
      <c r="J59" s="31"/>
      <c r="K59" s="31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805A</vt:lpstr>
      <vt:lpstr>FINAL</vt:lpstr>
      <vt:lpstr>PARCIALES 805 B</vt:lpstr>
      <vt:lpstr>FINAL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2023-05-04T02:51:38Z</dcterms:modified>
</cp:coreProperties>
</file>