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08028374-9445-48EC-ADB5-A5C11F1322DD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<sst xmlns="http://schemas.openxmlformats.org/spreadsheetml/2006/main" count="205" uniqueCount="55">
  <si>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</si>
  <si>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</si>
  <si>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</si>
  <si>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</si>
  <si>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</si>
  <si>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</si>
  <si>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</si>
  <si>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</si>
  <si>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</si>
  <si>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</si>
  <si>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</si>
  <si>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</si>
  <si>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</si>
  <si>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</si>
  <si>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</si>
  <si>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</si>
  <si>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</si>
  <si>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</si>
  <si>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</si>
  <si>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</si>
  <si>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</si>
  <si>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</si>
  <si>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</si>
  <si>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</si>
  <si>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</si>
  <si>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</si>
  <si>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</si>
  <si>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</si>
  <si>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</si>
  <si>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</si>
  <si>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</si>
  <si>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</si>
  <si>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</si>
  <si>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</si>
  <si>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</si>
  <si>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</si>
  <si>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</si>
  <si>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</si>
  <si>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LICENCIATURA EN ADMINISTRACIÓN</t>
  </si>
  <si>
    <t>S/E</t>
  </si>
  <si>
    <t>III</t>
  </si>
  <si>
    <t>T</t>
  </si>
  <si>
    <t>FUNCIÓN ADMINISTRATIVA I</t>
  </si>
  <si>
    <t>805A</t>
  </si>
  <si>
    <t>COMUNICACIÓN CORPORATIVA</t>
  </si>
  <si>
    <t>FUNDAMENTOS DE MERCADOTECNIA</t>
  </si>
  <si>
    <t>INNOVACIÓN Y EMPRENDEDURISMO</t>
  </si>
  <si>
    <t>CONSULTORIA EMPRESARIAL</t>
  </si>
  <si>
    <t>205C</t>
  </si>
  <si>
    <t>205B</t>
  </si>
  <si>
    <t>405B</t>
  </si>
  <si>
    <t>605A</t>
  </si>
  <si>
    <t>L.C MANUEL DE JESUS CANO BUSTAMANTE</t>
  </si>
  <si>
    <t>M  JU</t>
  </si>
  <si>
    <t>L.C MANUEL DE JESÚS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</si>
</sst>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115" zoomScaleNormal="115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0" t="s">
        <v>34</v>
      </c>
      <c r="M8" s="30"/>
      <c r="N8" s="30"/>
    </row>
    <row r="10" spans="1:17" x14ac:dyDescent="0.2">
      <c r="A10" s="4" t="s">
        <v>8</v>
      </c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49</v>
      </c>
      <c r="D14" s="9" t="s">
        <v>31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0.62419999999999998</v>
      </c>
      <c r="N14" s="15">
        <v>0.76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48</v>
      </c>
      <c r="D15" s="9" t="s">
        <v>31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2">
        <v>0.5554</v>
      </c>
      <c r="N15" s="15">
        <v>0.68</v>
      </c>
    </row>
    <row r="16" spans="1:17" s="11" customFormat="1" x14ac:dyDescent="0.2">
      <c r="A16" s="8" t="s">
        <v>45</v>
      </c>
      <c r="B16" s="9" t="s">
        <v>21</v>
      </c>
      <c r="C16" s="9" t="s">
        <v>50</v>
      </c>
      <c r="D16" s="9" t="s">
        <v>31</v>
      </c>
      <c r="E16" s="9">
        <v>18</v>
      </c>
      <c r="F16" s="9">
        <v>17</v>
      </c>
      <c r="G16" s="9"/>
      <c r="H16" s="10"/>
      <c r="I16" s="9">
        <v>1</v>
      </c>
      <c r="J16" s="10"/>
      <c r="K16" s="9"/>
      <c r="L16" s="10"/>
      <c r="M16" s="21">
        <v>0.88</v>
      </c>
      <c r="N16" s="15">
        <v>0.72</v>
      </c>
    </row>
    <row r="17" spans="1:14" s="11" customFormat="1" x14ac:dyDescent="0.2">
      <c r="A17" s="8" t="s">
        <v>46</v>
      </c>
      <c r="B17" s="9" t="s">
        <v>21</v>
      </c>
      <c r="C17" s="9" t="s">
        <v>51</v>
      </c>
      <c r="D17" s="9" t="s">
        <v>31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22">
        <v>0.80479999999999996</v>
      </c>
      <c r="N17" s="15">
        <v>0.77</v>
      </c>
    </row>
    <row r="18" spans="1:14" s="11" customFormat="1" x14ac:dyDescent="0.2">
      <c r="A18" s="8" t="s">
        <v>47</v>
      </c>
      <c r="B18" s="9" t="s">
        <v>21</v>
      </c>
      <c r="C18" s="9" t="s">
        <v>43</v>
      </c>
      <c r="D18" s="9" t="s">
        <v>31</v>
      </c>
      <c r="E18" s="9">
        <v>38</v>
      </c>
      <c r="F18" s="9">
        <v>31</v>
      </c>
      <c r="G18" s="9"/>
      <c r="H18" s="10"/>
      <c r="I18" s="9">
        <v>7</v>
      </c>
      <c r="J18" s="10"/>
      <c r="K18" s="9"/>
      <c r="L18" s="10"/>
      <c r="M18" s="22">
        <v>0.71419999999999995</v>
      </c>
      <c r="N18" s="15">
        <v>0.79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108</v>
      </c>
      <c r="G28" s="17">
        <f>SUM(G14:G27)</f>
        <v>0</v>
      </c>
      <c r="H28" s="18"/>
      <c r="I28" s="17">
        <f t="shared" si="0"/>
        <v>21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0.71571999999999991</v>
      </c>
      <c r="N28" s="19">
        <f>AVERAGE(N14:N27)</f>
        <v>0.74399999999999999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32</v>
      </c>
      <c r="C14" s="9" t="s">
        <v>49</v>
      </c>
      <c r="D14" s="9" t="s">
        <v>31</v>
      </c>
      <c r="E14" s="9">
        <v>21</v>
      </c>
      <c r="F14" s="9">
        <v>15</v>
      </c>
      <c r="G14" s="9"/>
      <c r="H14" s="10"/>
      <c r="I14" s="9">
        <v>6</v>
      </c>
      <c r="J14" s="10"/>
      <c r="K14" s="9"/>
      <c r="L14" s="10"/>
      <c r="M14" s="22">
        <v>0.61140000000000005</v>
      </c>
      <c r="N14" s="15">
        <v>0.71419999999999995</v>
      </c>
    </row>
    <row r="15" spans="1:14" s="11" customFormat="1" x14ac:dyDescent="0.2">
      <c r="A15" s="9" t="s">
        <v>44</v>
      </c>
      <c r="B15" s="9" t="s">
        <v>32</v>
      </c>
      <c r="C15" s="9" t="s">
        <v>48</v>
      </c>
      <c r="D15" s="9" t="s">
        <v>31</v>
      </c>
      <c r="E15" s="9">
        <v>22</v>
      </c>
      <c r="F15" s="9">
        <v>16</v>
      </c>
      <c r="G15" s="9"/>
      <c r="H15" s="10"/>
      <c r="I15" s="9">
        <v>6</v>
      </c>
      <c r="J15" s="10"/>
      <c r="K15" s="9"/>
      <c r="L15" s="10"/>
      <c r="M15" s="22">
        <v>0.65180000000000005</v>
      </c>
      <c r="N15" s="15">
        <v>0.72719999999999996</v>
      </c>
    </row>
    <row r="16" spans="1:14" s="11" customFormat="1" x14ac:dyDescent="0.2">
      <c r="A16" s="9" t="str">
        <f>'1'!A16</f>
        <v>FUNDAMENTOS DE MERCADOTECNIA</v>
      </c>
      <c r="B16" s="9" t="s">
        <v>32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15</v>
      </c>
      <c r="G16" s="9"/>
      <c r="H16" s="10"/>
      <c r="I16" s="9">
        <v>3</v>
      </c>
      <c r="J16" s="10"/>
      <c r="K16" s="9"/>
      <c r="L16" s="10"/>
      <c r="M16" s="22">
        <v>0.81440000000000001</v>
      </c>
      <c r="N16" s="15">
        <v>0.83330000000000004</v>
      </c>
    </row>
    <row r="17" spans="1:14" s="11" customFormat="1" x14ac:dyDescent="0.2">
      <c r="A17" s="9" t="str">
        <f>'1'!A17</f>
        <v>INNOVACIÓN Y EMPRENDEDURISMO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>
        <v>31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tr">
        <f>'1'!A18</f>
        <v>CONSULTORIA EMPRESARIAL</v>
      </c>
      <c r="B18" s="9" t="s">
        <v>32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>
        <v>36</v>
      </c>
      <c r="G18" s="9"/>
      <c r="H18" s="10"/>
      <c r="I18" s="9">
        <v>2</v>
      </c>
      <c r="J18" s="10"/>
      <c r="K18" s="9"/>
      <c r="L18" s="10"/>
      <c r="M18" s="22">
        <v>0.88180000000000003</v>
      </c>
      <c r="N18" s="15">
        <v>0.68420000000000003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82</v>
      </c>
      <c r="G28" s="17">
        <f>SUM(G14:G27)</f>
        <v>0</v>
      </c>
      <c r="H28" s="18">
        <f>SUM(F28:G28)/E28</f>
        <v>0.63076923076923075</v>
      </c>
      <c r="I28" s="17">
        <f t="shared" ref="I28" si="0">(E28-SUM(F28:G28))-K28</f>
        <v>48</v>
      </c>
      <c r="J28" s="18">
        <f t="shared" ref="J28" si="1">I28/E28</f>
        <v>0.36923076923076925</v>
      </c>
      <c r="K28" s="17">
        <f>SUM(K14:K27)</f>
        <v>0</v>
      </c>
      <c r="L28" s="18">
        <f t="shared" ref="L28" si="2">K28/E28</f>
        <v>0</v>
      </c>
      <c r="M28" s="17">
        <f>AVERAGE(M14:M27)</f>
        <v>0.73985000000000012</v>
      </c>
      <c r="N28" s="19">
        <f>AVERAGE(N14:N27)</f>
        <v>0.73972499999999997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 t="s">
        <v>52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4" zoomScale="124" zoomScaleNormal="124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40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13</v>
      </c>
      <c r="G14" s="9"/>
      <c r="H14" s="10"/>
      <c r="I14" s="9">
        <v>8</v>
      </c>
      <c r="J14" s="10"/>
      <c r="K14" s="9"/>
      <c r="L14" s="10"/>
      <c r="M14" s="22">
        <v>0.53739999999999999</v>
      </c>
      <c r="N14" s="15">
        <v>0.61899999999999999</v>
      </c>
    </row>
    <row r="15" spans="1:14" s="11" customFormat="1" x14ac:dyDescent="0.2">
      <c r="A15" s="9" t="str">
        <f>'1'!A15</f>
        <v>COMUNICACIÓN CORPORATIVA</v>
      </c>
      <c r="B15" s="9" t="s">
        <v>40</v>
      </c>
      <c r="C15" s="9" t="str">
        <f>'1'!C15</f>
        <v>205C</v>
      </c>
      <c r="D15" s="9" t="str">
        <f>'1'!D15</f>
        <v>DLA</v>
      </c>
      <c r="E15" s="9">
        <f>'1'!E15</f>
        <v>21</v>
      </c>
      <c r="F15" s="9">
        <v>19</v>
      </c>
      <c r="G15" s="9"/>
      <c r="H15" s="10"/>
      <c r="I15" s="9">
        <v>2</v>
      </c>
      <c r="J15" s="10"/>
      <c r="K15" s="9"/>
      <c r="L15" s="10"/>
      <c r="M15" s="22">
        <v>0.79900000000000004</v>
      </c>
      <c r="N15" s="15">
        <v>0.81179999999999997</v>
      </c>
    </row>
    <row r="16" spans="1:14" s="11" customFormat="1" x14ac:dyDescent="0.2">
      <c r="A16" s="9" t="str">
        <f>'1'!A16</f>
        <v>FUNDAMENTOS DE MERCADOTECNIA</v>
      </c>
      <c r="B16" s="9" t="s">
        <v>40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16</v>
      </c>
      <c r="G16" s="9"/>
      <c r="H16" s="10"/>
      <c r="I16" s="9">
        <v>2</v>
      </c>
      <c r="J16" s="10"/>
      <c r="K16" s="9"/>
      <c r="L16" s="10"/>
      <c r="M16" s="21">
        <v>0.83</v>
      </c>
      <c r="N16" s="15">
        <v>0.72</v>
      </c>
    </row>
    <row r="17" spans="1:14" s="11" customFormat="1" x14ac:dyDescent="0.2">
      <c r="A17" s="9" t="str">
        <f>'1'!A17</f>
        <v>INNOVACIÓN Y EMPRENDEDURISMO</v>
      </c>
      <c r="B17" s="9" t="s">
        <v>40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>
        <v>30</v>
      </c>
      <c r="G17" s="9"/>
      <c r="H17" s="10"/>
      <c r="I17" s="9">
        <v>1</v>
      </c>
      <c r="J17" s="10"/>
      <c r="K17" s="9"/>
      <c r="L17" s="10"/>
      <c r="M17" s="22">
        <v>0.92200000000000004</v>
      </c>
      <c r="N17" s="15">
        <v>0.5625</v>
      </c>
    </row>
    <row r="18" spans="1:14" s="11" customFormat="1" x14ac:dyDescent="0.2">
      <c r="A18" s="9" t="str">
        <f>'1'!A18</f>
        <v>CONSULTORIA EMPRESARIAL</v>
      </c>
      <c r="B18" s="9" t="s">
        <v>39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>
        <v>31</v>
      </c>
      <c r="J18" s="10"/>
      <c r="K18" s="9">
        <v>0</v>
      </c>
      <c r="L18" s="10" t="s">
        <v>53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78</v>
      </c>
      <c r="G28" s="17">
        <f>SUM(G14:G27)</f>
        <v>0</v>
      </c>
      <c r="H28" s="18">
        <f>SUM(F28:G28)/E28</f>
        <v>0.60465116279069764</v>
      </c>
      <c r="I28" s="17">
        <f t="shared" ref="I28" si="0">(E28-SUM(F28:G28))-K28</f>
        <v>51</v>
      </c>
      <c r="J28" s="18">
        <f t="shared" ref="J28" si="1">I28/E28</f>
        <v>0.39534883720930231</v>
      </c>
      <c r="K28" s="17">
        <f>SUM(K14:K27)</f>
        <v>0</v>
      </c>
      <c r="L28" s="18">
        <f t="shared" ref="L28" si="2">K28/E28</f>
        <v>0</v>
      </c>
      <c r="M28" s="17">
        <f>AVERAGE(M14:M27)</f>
        <v>0.77210000000000001</v>
      </c>
      <c r="N28" s="19">
        <f>AVERAGE(N14:N27)</f>
        <v>0.67832500000000007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42" t="str">
        <f>B10</f>
        <v>M.C.A. PATRICIA ELIZABETH DAVID MIROS</v>
      </c>
      <c r="C37" s="42"/>
      <c r="D37" s="42"/>
      <c r="E37" s="13"/>
      <c r="F37" s="13"/>
      <c r="G37" s="42" t="s">
        <v>54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19" sqref="A19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40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40</v>
      </c>
      <c r="G14" s="9"/>
      <c r="H14" s="10"/>
      <c r="I14" s="9"/>
      <c r="J14" s="10"/>
      <c r="K14" s="9"/>
      <c r="L14" s="10"/>
      <c r="M14" s="21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40</v>
      </c>
      <c r="G28" s="17">
        <f>SUM(G14:G27)</f>
        <v>0</v>
      </c>
      <c r="H28" s="18">
        <f>SUM(F28:G28)/E28</f>
        <v>0.31007751937984496</v>
      </c>
      <c r="I28" s="17">
        <f t="shared" ref="I28" si="0">(E28-SUM(F28:G28))-K28</f>
        <v>89</v>
      </c>
      <c r="J28" s="18">
        <f t="shared" ref="J28" si="1">I28/E28</f>
        <v>0.68992248062015504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41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/>
      <c r="G14" s="9"/>
      <c r="H14" s="10"/>
      <c r="I14" s="9"/>
      <c r="J14" s="10"/>
      <c r="K14" s="9"/>
      <c r="L14" s="10"/>
      <c r="M14" s="21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2023-06-02T18:52:51Z</dcterms:modified>
  <cp:category/>
  <cp:contentStatus/>
</cp:coreProperties>
</file>