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CALIFICACIONES Y REPORTES\"/>
    </mc:Choice>
  </mc:AlternateContent>
  <xr:revisionPtr revIDLastSave="0" documentId="13_ncr:1_{129C85DA-854C-4BE4-B5DB-0D57473D3134}" xr6:coauthVersionLast="47" xr6:coauthVersionMax="47" xr10:uidLastSave="{00000000-0000-0000-0000-000000000000}"/>
  <bookViews>
    <workbookView xWindow="-120" yWindow="-120" windowWidth="20730" windowHeight="117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20" i="24"/>
  <c r="C20" i="24"/>
  <c r="A20" i="24"/>
  <c r="D19" i="24"/>
  <c r="C19" i="24"/>
  <c r="A19" i="24"/>
  <c r="D17" i="24"/>
  <c r="C17" i="24"/>
  <c r="A17" i="24"/>
  <c r="D16" i="24"/>
  <c r="C16" i="24"/>
  <c r="A16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<sst xmlns="http://schemas.openxmlformats.org/spreadsheetml/2006/main" count="217" uniqueCount="57">
  <si>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</si>
  <si>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</si>
  <si>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</si>
  <si>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</si>
  <si>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</si>
  <si>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</si>
  <si>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</si>
  <si>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</si>
  <si>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</si>
  <si>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</si>
  <si>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</si>
  <si>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</si>
  <si>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</si>
  <si>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</si>
  <si>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</si>
  <si>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</si>
  <si>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</si>
  <si>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</si>
  <si>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</si>
  <si>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</si>
  <si>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</si>
  <si>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</si>
  <si>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</si>
  <si>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</si>
  <si>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</si>
  <si>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</si>
  <si>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</si>
  <si>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</si>
  <si>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</si>
  <si>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</si>
  <si>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</si>
  <si>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</si>
  <si>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</si>
  <si>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</si>
  <si>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</si>
  <si>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</si>
  <si>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LICENCIATURA EN ADMINISTRACION</t>
  </si>
  <si>
    <t>M.C.A. PATRICIA ELIZABETH DAVID MIROS</t>
  </si>
  <si>
    <t>LICENCIATURA EN ADMINISTRACIÓN</t>
  </si>
  <si>
    <t>S/E</t>
  </si>
  <si>
    <t>III</t>
  </si>
  <si>
    <t>T</t>
  </si>
  <si>
    <t>FUNCIÓN ADMINISTRATIVA I</t>
  </si>
  <si>
    <t>805A</t>
  </si>
  <si>
    <t>COMUNICACIÓN CORPORATIVA</t>
  </si>
  <si>
    <t>FUNDAMENTOS DE MERCADOTECNIA</t>
  </si>
  <si>
    <t>INNOVACIÓN Y EMPRENDEDURISMO</t>
  </si>
  <si>
    <t>CONSULTORIA EMPRESARIAL</t>
  </si>
  <si>
    <t>205C</t>
  </si>
  <si>
    <t>205B</t>
  </si>
  <si>
    <t>405B</t>
  </si>
  <si>
    <t>605A</t>
  </si>
  <si>
    <t>L.C MANUEL DE JESUS CANO BUSTAMANTE</t>
  </si>
  <si>
    <t>L.C MANUEL DE JESÚS CANO BUSTAMANTE</t>
  </si>
  <si>
    <t>IV</t>
  </si>
  <si>
    <t>V</t>
  </si>
  <si>
    <t>FUNDAMEN TOS DE MERCADOTECNIA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</si>
</sst>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5" zoomScale="115" zoomScaleNormal="115" zoomScaleSheetLayoutView="100" workbookViewId="0">
      <selection activeCell="D27" sqref="D2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7" x14ac:dyDescent="0.2">
      <c r="A6" s="42" t="s">
        <v>2</v>
      </c>
      <c r="B6" s="42"/>
      <c r="C6" s="42"/>
      <c r="D6" s="42"/>
      <c r="E6" s="43" t="s">
        <v>33</v>
      </c>
      <c r="F6" s="43"/>
      <c r="G6" s="43"/>
      <c r="H6" s="4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9" t="s">
        <v>7</v>
      </c>
      <c r="J8" s="39"/>
      <c r="K8" s="39"/>
      <c r="L8" s="33" t="s">
        <v>34</v>
      </c>
      <c r="M8" s="33"/>
      <c r="N8" s="33"/>
    </row>
    <row r="10" spans="1:17" x14ac:dyDescent="0.2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7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  <c r="P13" s="1">
        <v>27</v>
      </c>
      <c r="Q13" s="1">
        <f>P13/P14</f>
        <v>0.84375</v>
      </c>
    </row>
    <row r="14" spans="1:17" s="11" customFormat="1" x14ac:dyDescent="0.2">
      <c r="A14" s="8" t="s">
        <v>42</v>
      </c>
      <c r="B14" s="9" t="s">
        <v>21</v>
      </c>
      <c r="C14" s="9" t="s">
        <v>49</v>
      </c>
      <c r="D14" s="9" t="s">
        <v>31</v>
      </c>
      <c r="E14" s="9">
        <v>21</v>
      </c>
      <c r="F14" s="9">
        <v>16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22">
        <v>0.62419999999999998</v>
      </c>
      <c r="N14" s="15">
        <v>0.76</v>
      </c>
      <c r="P14" s="11">
        <v>32</v>
      </c>
    </row>
    <row r="15" spans="1:17" s="11" customFormat="1" x14ac:dyDescent="0.2">
      <c r="A15" s="8" t="s">
        <v>44</v>
      </c>
      <c r="B15" s="9" t="s">
        <v>21</v>
      </c>
      <c r="C15" s="9" t="s">
        <v>48</v>
      </c>
      <c r="D15" s="9" t="s">
        <v>31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/>
      <c r="M15" s="22">
        <v>0.5554</v>
      </c>
      <c r="N15" s="15">
        <v>0.68</v>
      </c>
    </row>
    <row r="16" spans="1:17" s="11" customFormat="1" x14ac:dyDescent="0.2">
      <c r="A16" s="8" t="s">
        <v>45</v>
      </c>
      <c r="B16" s="9" t="s">
        <v>21</v>
      </c>
      <c r="C16" s="9" t="s">
        <v>50</v>
      </c>
      <c r="D16" s="9" t="s">
        <v>31</v>
      </c>
      <c r="E16" s="9">
        <v>18</v>
      </c>
      <c r="F16" s="9">
        <v>17</v>
      </c>
      <c r="G16" s="9"/>
      <c r="H16" s="10"/>
      <c r="I16" s="9">
        <v>1</v>
      </c>
      <c r="J16" s="10"/>
      <c r="K16" s="9"/>
      <c r="L16" s="10"/>
      <c r="M16" s="21">
        <v>0.88</v>
      </c>
      <c r="N16" s="15">
        <v>0.72</v>
      </c>
    </row>
    <row r="17" spans="1:14" s="11" customFormat="1" x14ac:dyDescent="0.2">
      <c r="A17" s="8" t="s">
        <v>46</v>
      </c>
      <c r="B17" s="9" t="s">
        <v>21</v>
      </c>
      <c r="C17" s="9" t="s">
        <v>51</v>
      </c>
      <c r="D17" s="9" t="s">
        <v>31</v>
      </c>
      <c r="E17" s="9">
        <v>31</v>
      </c>
      <c r="F17" s="9">
        <v>29</v>
      </c>
      <c r="G17" s="9"/>
      <c r="H17" s="10"/>
      <c r="I17" s="9">
        <v>2</v>
      </c>
      <c r="J17" s="10"/>
      <c r="K17" s="9"/>
      <c r="L17" s="10"/>
      <c r="M17" s="22">
        <v>0.80479999999999996</v>
      </c>
      <c r="N17" s="15">
        <v>0.77</v>
      </c>
    </row>
    <row r="18" spans="1:14" s="11" customFormat="1" x14ac:dyDescent="0.2">
      <c r="A18" s="8" t="s">
        <v>47</v>
      </c>
      <c r="B18" s="9" t="s">
        <v>21</v>
      </c>
      <c r="C18" s="9" t="s">
        <v>43</v>
      </c>
      <c r="D18" s="9" t="s">
        <v>31</v>
      </c>
      <c r="E18" s="9">
        <v>38</v>
      </c>
      <c r="F18" s="9">
        <v>31</v>
      </c>
      <c r="G18" s="9"/>
      <c r="H18" s="10"/>
      <c r="I18" s="9">
        <v>7</v>
      </c>
      <c r="J18" s="10"/>
      <c r="K18" s="9"/>
      <c r="L18" s="10"/>
      <c r="M18" s="22">
        <v>0.71419999999999995</v>
      </c>
      <c r="N18" s="15">
        <v>0.79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108</v>
      </c>
      <c r="G28" s="17">
        <f>SUM(G14:G27)</f>
        <v>0</v>
      </c>
      <c r="H28" s="18"/>
      <c r="I28" s="17">
        <f t="shared" si="0"/>
        <v>21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0.71571999999999991</v>
      </c>
      <c r="N28" s="19">
        <f>AVERAGE(N14:N27)</f>
        <v>0.74399999999999999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M.C.A. PATRICIA ELIZABETH DAVID MIROS</v>
      </c>
      <c r="C37" s="27"/>
      <c r="D37" s="27"/>
      <c r="E37" s="13"/>
      <c r="F37" s="13"/>
      <c r="G37" s="27" t="s">
        <v>35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6" zoomScale="118" zoomScaleNormal="118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36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M.C.A. PATRICIA ELIZABETH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FUNCIÓN ADMINISTRATIVA I</v>
      </c>
      <c r="B14" s="9" t="s">
        <v>32</v>
      </c>
      <c r="C14" s="9" t="s">
        <v>49</v>
      </c>
      <c r="D14" s="9" t="s">
        <v>31</v>
      </c>
      <c r="E14" s="9">
        <v>21</v>
      </c>
      <c r="F14" s="9">
        <v>15</v>
      </c>
      <c r="G14" s="9"/>
      <c r="H14" s="10"/>
      <c r="I14" s="9">
        <v>6</v>
      </c>
      <c r="J14" s="10"/>
      <c r="K14" s="9"/>
      <c r="L14" s="10"/>
      <c r="M14" s="22">
        <v>0.61140000000000005</v>
      </c>
      <c r="N14" s="15">
        <v>0.71419999999999995</v>
      </c>
    </row>
    <row r="15" spans="1:14" s="11" customFormat="1" x14ac:dyDescent="0.2">
      <c r="A15" s="9" t="s">
        <v>44</v>
      </c>
      <c r="B15" s="9" t="s">
        <v>32</v>
      </c>
      <c r="C15" s="9" t="s">
        <v>48</v>
      </c>
      <c r="D15" s="9" t="s">
        <v>31</v>
      </c>
      <c r="E15" s="9">
        <v>22</v>
      </c>
      <c r="F15" s="9">
        <v>16</v>
      </c>
      <c r="G15" s="9"/>
      <c r="H15" s="10"/>
      <c r="I15" s="9">
        <v>6</v>
      </c>
      <c r="J15" s="10"/>
      <c r="K15" s="9"/>
      <c r="L15" s="10"/>
      <c r="M15" s="22">
        <v>0.65180000000000005</v>
      </c>
      <c r="N15" s="15">
        <v>0.72719999999999996</v>
      </c>
    </row>
    <row r="16" spans="1:14" s="11" customFormat="1" x14ac:dyDescent="0.2">
      <c r="A16" s="9" t="str">
        <f>'1'!A16</f>
        <v>FUNDAMENTOS DE MERCADOTECNIA</v>
      </c>
      <c r="B16" s="9" t="s">
        <v>32</v>
      </c>
      <c r="C16" s="9" t="str">
        <f>'1'!C16</f>
        <v>405B</v>
      </c>
      <c r="D16" s="9" t="str">
        <f>'1'!D16</f>
        <v>DLA</v>
      </c>
      <c r="E16" s="9">
        <f>'1'!E16</f>
        <v>18</v>
      </c>
      <c r="F16" s="9">
        <v>15</v>
      </c>
      <c r="G16" s="9"/>
      <c r="H16" s="10"/>
      <c r="I16" s="9">
        <v>3</v>
      </c>
      <c r="J16" s="10"/>
      <c r="K16" s="9"/>
      <c r="L16" s="10"/>
      <c r="M16" s="22">
        <v>0.81440000000000001</v>
      </c>
      <c r="N16" s="15">
        <v>0.83330000000000004</v>
      </c>
    </row>
    <row r="17" spans="1:14" s="11" customFormat="1" x14ac:dyDescent="0.2">
      <c r="A17" s="9" t="str">
        <f>'1'!A17</f>
        <v>INNOVACIÓN Y EMPRENDEDURISMO</v>
      </c>
      <c r="B17" s="9" t="s">
        <v>39</v>
      </c>
      <c r="C17" s="9" t="str">
        <f>'1'!C17</f>
        <v>605A</v>
      </c>
      <c r="D17" s="9" t="str">
        <f>'1'!D17</f>
        <v>DLA</v>
      </c>
      <c r="E17" s="9">
        <f>'1'!E17</f>
        <v>31</v>
      </c>
      <c r="F17" s="9"/>
      <c r="G17" s="9"/>
      <c r="H17" s="10"/>
      <c r="I17" s="9">
        <v>31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9" t="str">
        <f>'1'!A18</f>
        <v>CONSULTORIA EMPRESARIAL</v>
      </c>
      <c r="B18" s="9" t="s">
        <v>32</v>
      </c>
      <c r="C18" s="9" t="str">
        <f>'1'!C18</f>
        <v>805A</v>
      </c>
      <c r="D18" s="9" t="str">
        <f>'1'!D18</f>
        <v>DLA</v>
      </c>
      <c r="E18" s="9">
        <f>'1'!E18</f>
        <v>38</v>
      </c>
      <c r="F18" s="9">
        <v>36</v>
      </c>
      <c r="G18" s="9"/>
      <c r="H18" s="10"/>
      <c r="I18" s="9">
        <v>2</v>
      </c>
      <c r="J18" s="10"/>
      <c r="K18" s="9"/>
      <c r="L18" s="10"/>
      <c r="M18" s="22">
        <v>0.88180000000000003</v>
      </c>
      <c r="N18" s="15">
        <v>0.68420000000000003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82</v>
      </c>
      <c r="G28" s="17">
        <f>SUM(G14:G27)</f>
        <v>0</v>
      </c>
      <c r="H28" s="18">
        <f>SUM(F28:G28)/E28</f>
        <v>0.63076923076923075</v>
      </c>
      <c r="I28" s="17">
        <f t="shared" ref="I28" si="0">(E28-SUM(F28:G28))-K28</f>
        <v>48</v>
      </c>
      <c r="J28" s="18">
        <f t="shared" ref="J28" si="1">I28/E28</f>
        <v>0.36923076923076925</v>
      </c>
      <c r="K28" s="17">
        <f>SUM(K14:K27)</f>
        <v>0</v>
      </c>
      <c r="L28" s="18">
        <f t="shared" ref="L28" si="2">K28/E28</f>
        <v>0</v>
      </c>
      <c r="M28" s="17">
        <f>AVERAGE(M14:M27)</f>
        <v>0.73985000000000012</v>
      </c>
      <c r="N28" s="19">
        <f>AVERAGE(N14:N27)</f>
        <v>0.73972499999999997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M.C.A. PATRICIA ELIZABETH DAVID MIROS</v>
      </c>
      <c r="C37" s="27"/>
      <c r="D37" s="27"/>
      <c r="E37" s="13"/>
      <c r="F37" s="13"/>
      <c r="G37" s="27" t="s">
        <v>52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4" zoomScale="124" zoomScaleNormal="124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38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M.C.A. PATRICIA ELIZABETH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FUNCIÓN ADMINISTRATIVA I</v>
      </c>
      <c r="B14" s="9" t="s">
        <v>40</v>
      </c>
      <c r="C14" s="9" t="str">
        <f>'1'!C14</f>
        <v>205B</v>
      </c>
      <c r="D14" s="9" t="str">
        <f>'1'!D14</f>
        <v>DLA</v>
      </c>
      <c r="E14" s="9">
        <f>'1'!E14</f>
        <v>21</v>
      </c>
      <c r="F14" s="9">
        <v>13</v>
      </c>
      <c r="G14" s="9"/>
      <c r="H14" s="10"/>
      <c r="I14" s="9">
        <v>8</v>
      </c>
      <c r="J14" s="10"/>
      <c r="K14" s="9"/>
      <c r="L14" s="10"/>
      <c r="M14" s="22">
        <v>0.53739999999999999</v>
      </c>
      <c r="N14" s="15">
        <v>0.61899999999999999</v>
      </c>
    </row>
    <row r="15" spans="1:14" s="11" customFormat="1" x14ac:dyDescent="0.2">
      <c r="A15" s="9" t="str">
        <f>'1'!A15</f>
        <v>COMUNICACIÓN CORPORATIVA</v>
      </c>
      <c r="B15" s="9" t="s">
        <v>40</v>
      </c>
      <c r="C15" s="9" t="str">
        <f>'1'!C15</f>
        <v>205C</v>
      </c>
      <c r="D15" s="9" t="str">
        <f>'1'!D15</f>
        <v>DLA</v>
      </c>
      <c r="E15" s="9">
        <f>'1'!E15</f>
        <v>21</v>
      </c>
      <c r="F15" s="9">
        <v>19</v>
      </c>
      <c r="G15" s="9"/>
      <c r="H15" s="10"/>
      <c r="I15" s="9">
        <v>2</v>
      </c>
      <c r="J15" s="10"/>
      <c r="K15" s="9"/>
      <c r="L15" s="10"/>
      <c r="M15" s="22">
        <v>0.79900000000000004</v>
      </c>
      <c r="N15" s="15">
        <v>0.81179999999999997</v>
      </c>
    </row>
    <row r="16" spans="1:14" s="11" customFormat="1" x14ac:dyDescent="0.2">
      <c r="A16" s="9" t="str">
        <f>'1'!A16</f>
        <v>FUNDAMENTOS DE MERCADOTECNIA</v>
      </c>
      <c r="B16" s="9" t="s">
        <v>40</v>
      </c>
      <c r="C16" s="9" t="str">
        <f>'1'!C16</f>
        <v>405B</v>
      </c>
      <c r="D16" s="9" t="str">
        <f>'1'!D16</f>
        <v>DLA</v>
      </c>
      <c r="E16" s="9">
        <f>'1'!E16</f>
        <v>18</v>
      </c>
      <c r="F16" s="9">
        <v>16</v>
      </c>
      <c r="G16" s="9"/>
      <c r="H16" s="10"/>
      <c r="I16" s="9">
        <v>2</v>
      </c>
      <c r="J16" s="10"/>
      <c r="K16" s="9"/>
      <c r="L16" s="10"/>
      <c r="M16" s="21">
        <v>0.83</v>
      </c>
      <c r="N16" s="15">
        <v>0.72</v>
      </c>
    </row>
    <row r="17" spans="1:14" s="11" customFormat="1" x14ac:dyDescent="0.2">
      <c r="A17" s="9" t="str">
        <f>'1'!A17</f>
        <v>INNOVACIÓN Y EMPRENDEDURISMO</v>
      </c>
      <c r="B17" s="9" t="s">
        <v>40</v>
      </c>
      <c r="C17" s="9" t="str">
        <f>'1'!C17</f>
        <v>605A</v>
      </c>
      <c r="D17" s="9" t="str">
        <f>'1'!D17</f>
        <v>DLA</v>
      </c>
      <c r="E17" s="9">
        <f>'1'!E17</f>
        <v>31</v>
      </c>
      <c r="F17" s="9">
        <v>30</v>
      </c>
      <c r="G17" s="9"/>
      <c r="H17" s="10"/>
      <c r="I17" s="9">
        <v>1</v>
      </c>
      <c r="J17" s="10"/>
      <c r="K17" s="9"/>
      <c r="L17" s="10"/>
      <c r="M17" s="22">
        <v>0.92200000000000004</v>
      </c>
      <c r="N17" s="15">
        <v>0.5625</v>
      </c>
    </row>
    <row r="18" spans="1:14" s="11" customFormat="1" x14ac:dyDescent="0.2">
      <c r="A18" s="9" t="str">
        <f>'1'!A18</f>
        <v>CONSULTORIA EMPRESARIAL</v>
      </c>
      <c r="B18" s="9" t="s">
        <v>39</v>
      </c>
      <c r="C18" s="9" t="str">
        <f>'1'!C18</f>
        <v>805A</v>
      </c>
      <c r="D18" s="9" t="str">
        <f>'1'!D18</f>
        <v>DLA</v>
      </c>
      <c r="E18" s="9">
        <f>'1'!E18</f>
        <v>38</v>
      </c>
      <c r="F18" s="9"/>
      <c r="G18" s="9"/>
      <c r="H18" s="10"/>
      <c r="I18" s="9">
        <v>31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78</v>
      </c>
      <c r="G28" s="17">
        <f>SUM(G14:G27)</f>
        <v>0</v>
      </c>
      <c r="H28" s="18">
        <f>SUM(F28:G28)/E28</f>
        <v>0.60465116279069764</v>
      </c>
      <c r="I28" s="17">
        <f t="shared" ref="I28" si="0">(E28-SUM(F28:G28))-K28</f>
        <v>51</v>
      </c>
      <c r="J28" s="18">
        <f t="shared" ref="J28" si="1">I28/E28</f>
        <v>0.39534883720930231</v>
      </c>
      <c r="K28" s="17">
        <f>SUM(K14:K27)</f>
        <v>0</v>
      </c>
      <c r="L28" s="18">
        <f t="shared" ref="L28" si="2">K28/E28</f>
        <v>0</v>
      </c>
      <c r="M28" s="17">
        <f>AVERAGE(M14:M27)</f>
        <v>0.77210000000000001</v>
      </c>
      <c r="N28" s="19">
        <f>AVERAGE(N14:N27)</f>
        <v>0.67832500000000007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45" t="str">
        <f>B10</f>
        <v>M.C.A. PATRICIA ELIZABETH DAVID MIROS</v>
      </c>
      <c r="C37" s="45"/>
      <c r="D37" s="45"/>
      <c r="E37" s="13"/>
      <c r="F37" s="13"/>
      <c r="G37" s="45" t="s">
        <v>53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2" zoomScale="118" zoomScaleNormal="118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38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M.C.A. PATRICIA ELIZABETH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FUNCIÓN ADMINISTRATIVA I</v>
      </c>
      <c r="B14" s="9" t="s">
        <v>54</v>
      </c>
      <c r="C14" s="9" t="str">
        <f>'1'!C14</f>
        <v>205B</v>
      </c>
      <c r="D14" s="9" t="str">
        <f>'1'!D14</f>
        <v>DLA</v>
      </c>
      <c r="E14" s="9">
        <f>'1'!E14</f>
        <v>21</v>
      </c>
      <c r="F14" s="9">
        <v>12</v>
      </c>
      <c r="G14" s="9"/>
      <c r="H14" s="10"/>
      <c r="I14" s="9">
        <v>9</v>
      </c>
      <c r="J14" s="10"/>
      <c r="K14" s="9"/>
      <c r="L14" s="10"/>
      <c r="M14" s="21">
        <v>0.49</v>
      </c>
      <c r="N14" s="15">
        <v>0.56999999999999995</v>
      </c>
    </row>
    <row r="15" spans="1:14" s="11" customFormat="1" x14ac:dyDescent="0.2">
      <c r="A15" s="24" t="s">
        <v>42</v>
      </c>
      <c r="B15" s="23" t="s">
        <v>55</v>
      </c>
      <c r="C15" s="25" t="s">
        <v>49</v>
      </c>
      <c r="D15" s="24" t="s">
        <v>31</v>
      </c>
      <c r="E15" s="23">
        <v>21</v>
      </c>
      <c r="F15" s="9">
        <v>9</v>
      </c>
      <c r="G15" s="9"/>
      <c r="H15" s="10"/>
      <c r="I15" s="9">
        <v>12</v>
      </c>
      <c r="J15" s="10"/>
      <c r="K15" s="9"/>
      <c r="L15" s="10"/>
      <c r="M15" s="21">
        <v>0.36</v>
      </c>
      <c r="N15" s="15">
        <v>0.42</v>
      </c>
    </row>
    <row r="16" spans="1:14" s="11" customFormat="1" x14ac:dyDescent="0.2">
      <c r="A16" s="9" t="str">
        <f>'1'!A15</f>
        <v>COMUNICACIÓN CORPORATIVA</v>
      </c>
      <c r="B16" s="9" t="s">
        <v>54</v>
      </c>
      <c r="C16" s="9" t="str">
        <f>'1'!C15</f>
        <v>205C</v>
      </c>
      <c r="D16" s="9" t="str">
        <f>'1'!D15</f>
        <v>DLA</v>
      </c>
      <c r="E16" s="9">
        <v>22</v>
      </c>
      <c r="F16" s="9">
        <v>20</v>
      </c>
      <c r="G16" s="9"/>
      <c r="H16" s="10"/>
      <c r="I16" s="9">
        <v>2</v>
      </c>
      <c r="J16" s="10"/>
      <c r="K16" s="9"/>
      <c r="L16" s="10"/>
      <c r="M16" s="21">
        <v>0.84</v>
      </c>
      <c r="N16" s="15">
        <v>0.82</v>
      </c>
    </row>
    <row r="17" spans="1:14" s="11" customFormat="1" x14ac:dyDescent="0.2">
      <c r="A17" s="9" t="str">
        <f>'1'!A16</f>
        <v>FUNDAMENTOS DE MERCADOTECNIA</v>
      </c>
      <c r="B17" s="9" t="s">
        <v>54</v>
      </c>
      <c r="C17" s="9" t="str">
        <f>'1'!C16</f>
        <v>405B</v>
      </c>
      <c r="D17" s="9" t="str">
        <f>'1'!D16</f>
        <v>DLA</v>
      </c>
      <c r="E17" s="9">
        <v>18</v>
      </c>
      <c r="F17" s="9">
        <v>17</v>
      </c>
      <c r="G17" s="9"/>
      <c r="H17" s="10"/>
      <c r="I17" s="9">
        <v>1</v>
      </c>
      <c r="J17" s="10"/>
      <c r="K17" s="9"/>
      <c r="L17" s="10"/>
      <c r="M17" s="21">
        <v>0.75</v>
      </c>
      <c r="N17" s="15">
        <v>0.77</v>
      </c>
    </row>
    <row r="18" spans="1:14" s="11" customFormat="1" x14ac:dyDescent="0.2">
      <c r="A18" s="24" t="s">
        <v>56</v>
      </c>
      <c r="B18" s="23" t="s">
        <v>55</v>
      </c>
      <c r="C18" s="25" t="s">
        <v>50</v>
      </c>
      <c r="D18" s="24" t="s">
        <v>31</v>
      </c>
      <c r="E18" s="23">
        <v>18</v>
      </c>
      <c r="F18" s="9">
        <v>17</v>
      </c>
      <c r="G18" s="9"/>
      <c r="H18" s="10"/>
      <c r="I18" s="9">
        <v>1</v>
      </c>
      <c r="J18" s="10"/>
      <c r="K18" s="9"/>
      <c r="L18" s="10"/>
      <c r="M18" s="21">
        <v>0.86</v>
      </c>
      <c r="N18" s="15">
        <v>0.77</v>
      </c>
    </row>
    <row r="19" spans="1:14" s="11" customFormat="1" x14ac:dyDescent="0.2">
      <c r="A19" s="9" t="str">
        <f>'1'!A17</f>
        <v>INNOVACIÓN Y EMPRENDEDURISMO</v>
      </c>
      <c r="B19" s="9" t="s">
        <v>54</v>
      </c>
      <c r="C19" s="9" t="str">
        <f>'1'!C17</f>
        <v>605A</v>
      </c>
      <c r="D19" s="9" t="str">
        <f>'1'!D17</f>
        <v>DLA</v>
      </c>
      <c r="E19" s="9">
        <v>31</v>
      </c>
      <c r="F19" s="9">
        <v>30</v>
      </c>
      <c r="G19" s="9"/>
      <c r="H19" s="10"/>
      <c r="I19" s="9">
        <v>1</v>
      </c>
      <c r="J19" s="10"/>
      <c r="K19" s="9"/>
      <c r="L19" s="10"/>
      <c r="M19" s="21">
        <v>0.96</v>
      </c>
      <c r="N19" s="15">
        <v>0.94</v>
      </c>
    </row>
    <row r="20" spans="1:14" s="11" customFormat="1" x14ac:dyDescent="0.2">
      <c r="A20" s="9" t="str">
        <f>'1'!A18</f>
        <v>CONSULTORIA EMPRESARIAL</v>
      </c>
      <c r="B20" s="9" t="s">
        <v>40</v>
      </c>
      <c r="C20" s="9" t="str">
        <f>'1'!C18</f>
        <v>805A</v>
      </c>
      <c r="D20" s="9" t="str">
        <f>'1'!D18</f>
        <v>DLA</v>
      </c>
      <c r="E20" s="9">
        <v>38</v>
      </c>
      <c r="F20" s="9">
        <v>37</v>
      </c>
      <c r="G20" s="9"/>
      <c r="H20" s="10"/>
      <c r="I20" s="9">
        <v>1</v>
      </c>
      <c r="J20" s="10"/>
      <c r="K20" s="9"/>
      <c r="L20" s="10"/>
      <c r="M20" s="21">
        <v>0.89</v>
      </c>
      <c r="N20" s="15">
        <v>0.71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142</v>
      </c>
      <c r="G28" s="17">
        <f>SUM(G14:G27)</f>
        <v>0</v>
      </c>
      <c r="H28" s="18">
        <f>SUM(F28:G28)/E28</f>
        <v>0.84023668639053251</v>
      </c>
      <c r="I28" s="17">
        <f t="shared" ref="I28" si="0">(E28-SUM(F28:G28))-K28</f>
        <v>27</v>
      </c>
      <c r="J28" s="18">
        <f t="shared" ref="J28" si="1">I28/E28</f>
        <v>0.15976331360946747</v>
      </c>
      <c r="K28" s="17">
        <f>SUM(K14:K27)</f>
        <v>0</v>
      </c>
      <c r="L28" s="18">
        <f t="shared" ref="L28" si="2">K28/E28</f>
        <v>0</v>
      </c>
      <c r="M28" s="17">
        <f>AVERAGE(M14:M27)</f>
        <v>0.73571428571428565</v>
      </c>
      <c r="N28" s="19">
        <f>AVERAGE(N14:N27)</f>
        <v>0.7142857142857143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45" t="str">
        <f>B10</f>
        <v>M.C.A. PATRICIA ELIZABETH DAVID MIROS</v>
      </c>
      <c r="C37" s="45"/>
      <c r="D37" s="45"/>
      <c r="E37" s="13"/>
      <c r="F37" s="13"/>
      <c r="G37" s="45" t="s">
        <v>53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Normal="10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38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M.C.A. PATRICIA ELIZABETH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FUNCIÓN ADMINISTRATIVA I</v>
      </c>
      <c r="B14" s="9" t="s">
        <v>41</v>
      </c>
      <c r="C14" s="9" t="str">
        <f>'1'!C14</f>
        <v>205B</v>
      </c>
      <c r="D14" s="9" t="str">
        <f>'1'!D14</f>
        <v>DLA</v>
      </c>
      <c r="E14" s="9">
        <f>'1'!E14</f>
        <v>21</v>
      </c>
      <c r="F14" s="9"/>
      <c r="G14" s="9"/>
      <c r="H14" s="10"/>
      <c r="I14" s="9"/>
      <c r="J14" s="10"/>
      <c r="K14" s="9"/>
      <c r="L14" s="10"/>
      <c r="M14" s="21"/>
      <c r="N14" s="15"/>
    </row>
    <row r="15" spans="1:14" s="11" customFormat="1" x14ac:dyDescent="0.2">
      <c r="A15" s="9" t="str">
        <f>'1'!A15</f>
        <v>COMUNICACIÓN CORPORATIVA</v>
      </c>
      <c r="B15" s="9"/>
      <c r="C15" s="9" t="str">
        <f>'1'!C15</f>
        <v>205C</v>
      </c>
      <c r="D15" s="9" t="str">
        <f>'1'!D15</f>
        <v>DLA</v>
      </c>
      <c r="E15" s="9">
        <f>'1'!E15</f>
        <v>21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FUNDAMENTOS DE MERCADOTECNIA</v>
      </c>
      <c r="B16" s="9"/>
      <c r="C16" s="9" t="str">
        <f>'1'!C16</f>
        <v>405B</v>
      </c>
      <c r="D16" s="9" t="str">
        <f>'1'!D16</f>
        <v>DLA</v>
      </c>
      <c r="E16" s="9">
        <f>'1'!E16</f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INNOVACIÓN Y EMPRENDEDURISMO</v>
      </c>
      <c r="B17" s="9"/>
      <c r="C17" s="9" t="str">
        <f>'1'!C17</f>
        <v>605A</v>
      </c>
      <c r="D17" s="9" t="str">
        <f>'1'!D17</f>
        <v>DLA</v>
      </c>
      <c r="E17" s="9">
        <f>'1'!E17</f>
        <v>31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 t="str">
        <f>'1'!A18</f>
        <v>CONSULTORIA EMPRESARIAL</v>
      </c>
      <c r="B18" s="9"/>
      <c r="C18" s="9" t="str">
        <f>'1'!C18</f>
        <v>805A</v>
      </c>
      <c r="D18" s="9" t="str">
        <f>'1'!D18</f>
        <v>DLA</v>
      </c>
      <c r="E18" s="9">
        <f>'1'!E18</f>
        <v>38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129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M.C.A. PATRICIA ELIZABETH DAVID MIROS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2023-06-22T19:41:17Z</dcterms:modified>
  <cp:category/>
  <cp:contentStatus/>
</cp:coreProperties>
</file>