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D:\RESPALDO\Documents\CLASES ITSSAT PEDM\CLASES TEC\A. ENE.JULIO 2023\SGI\CALIFICACIONES Y REPORTES\"/>
    </mc:Choice>
  </mc:AlternateContent>
  <xr:revisionPtr revIDLastSave="0" documentId="13_ncr:1_{129C85DA-854C-4BE4-B5DB-0D57473D3134}" xr6:coauthVersionLast="47" xr6:coauthVersionMax="47" xr10:uidLastSave="{00000000-0000-0000-0000-000000000000}"/>
  <bookViews>
    <workbookView xWindow="-120" yWindow="-120" windowWidth="20730" windowHeight="11760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22" l="1"/>
  <c r="Q13" i="10"/>
  <c r="N28" i="25"/>
  <c r="M28" i="25"/>
  <c r="K28" i="25"/>
  <c r="G28" i="25"/>
  <c r="F28" i="25"/>
  <c r="E18" i="25"/>
  <c r="D18" i="25"/>
  <c r="C18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E14" i="25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D20" i="24"/>
  <c r="C20" i="24"/>
  <c r="A20" i="24"/>
  <c r="D19" i="24"/>
  <c r="C19" i="24"/>
  <c r="A19" i="24"/>
  <c r="D17" i="24"/>
  <c r="C17" i="24"/>
  <c r="A17" i="24"/>
  <c r="D16" i="24"/>
  <c r="C16" i="24"/>
  <c r="A16" i="24"/>
  <c r="E14" i="24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D27" i="23"/>
  <c r="C27" i="23"/>
  <c r="A27" i="23"/>
  <c r="E26" i="23"/>
  <c r="D26" i="23"/>
  <c r="C26" i="23"/>
  <c r="A26" i="23"/>
  <c r="E25" i="23"/>
  <c r="D25" i="23"/>
  <c r="C25" i="23"/>
  <c r="A25" i="23"/>
  <c r="E24" i="23"/>
  <c r="D24" i="23"/>
  <c r="C24" i="23"/>
  <c r="A24" i="23"/>
  <c r="E23" i="23"/>
  <c r="D23" i="23"/>
  <c r="C23" i="23"/>
  <c r="A23" i="23"/>
  <c r="E22" i="23"/>
  <c r="D22" i="23"/>
  <c r="C22" i="23"/>
  <c r="A22" i="23"/>
  <c r="E21" i="23"/>
  <c r="D21" i="23"/>
  <c r="C21" i="23"/>
  <c r="A21" i="23"/>
  <c r="E20" i="23"/>
  <c r="D20" i="23"/>
  <c r="C20" i="23"/>
  <c r="A20" i="23"/>
  <c r="E19" i="23"/>
  <c r="D19" i="23"/>
  <c r="C19" i="23"/>
  <c r="A19" i="23"/>
  <c r="E18" i="23"/>
  <c r="D18" i="23"/>
  <c r="C18" i="23"/>
  <c r="A18" i="23"/>
  <c r="E17" i="23"/>
  <c r="D17" i="23"/>
  <c r="C17" i="23"/>
  <c r="A17" i="23"/>
  <c r="E16" i="23"/>
  <c r="D16" i="23"/>
  <c r="C16" i="23"/>
  <c r="A16" i="23"/>
  <c r="E15" i="23"/>
  <c r="D15" i="23"/>
  <c r="C15" i="23"/>
  <c r="A15" i="23"/>
  <c r="E14" i="23"/>
  <c r="D14" i="23"/>
  <c r="C14" i="23"/>
  <c r="A14" i="23"/>
  <c r="B10" i="23"/>
  <c r="B37" i="23" s="1"/>
  <c r="L8" i="23"/>
  <c r="H8" i="23"/>
  <c r="E8" i="23"/>
  <c r="A16" i="22"/>
  <c r="C16" i="22"/>
  <c r="D16" i="22"/>
  <c r="E16" i="22"/>
  <c r="A17" i="22"/>
  <c r="C17" i="22"/>
  <c r="D17" i="22"/>
  <c r="E17" i="22"/>
  <c r="A18" i="22"/>
  <c r="C18" i="22"/>
  <c r="D18" i="22"/>
  <c r="E18" i="22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L14" i="10"/>
  <c r="I14" i="10"/>
  <c r="E28" i="25" l="1"/>
  <c r="E28" i="24"/>
  <c r="E28" i="23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<sst xmlns="http://schemas.openxmlformats.org/spreadsheetml/2006/main" count="217" uniqueCount="57">
  <si>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</si>
  <si>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</si>
  <si>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</si>
  <si>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</si>
  <si>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</si>
  <si>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</si>
  <si>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</si>
  <si>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</si>
  <si>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</si>
  <si>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</si>
  <si>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</si>
  <si>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</si>
  <si>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</si>
  <si>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</si>
  <si>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</si>
  <si>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</si>
  <si>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</si>
  <si>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</si>
  <si>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</si>
  <si>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</si>
  <si>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</si>
  <si>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</si>
  <si>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</si>
  <si>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</si>
  <si>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</si>
  <si>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</si>
  <si>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</si>
  <si>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</si>
  <si>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</si>
  <si>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</si>
  <si>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</si>
  <si>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DLA</t>
  </si>
  <si>
    <t>II</t>
  </si>
  <si>
    <t xml:space="preserve">LICENCIATURA EN ADMINISTRACION </t>
  </si>
  <si>
    <t>SEP 22- ENE 23</t>
  </si>
  <si>
    <t>L.C. MANUEL DE JESUS CANO BUSTAMANTE</t>
  </si>
  <si>
    <t>LICENCIATURA EN ADMINISTRACION</t>
  </si>
  <si>
    <t>M.C.A. PATRICIA ELIZABETH DAVID MIROS</t>
  </si>
  <si>
    <t>LICENCIATURA EN ADMINISTRACIÓN</t>
  </si>
  <si>
    <t>S/E</t>
  </si>
  <si>
    <t>III</t>
  </si>
  <si>
    <t>T</t>
  </si>
  <si>
    <t>FUNCIÓN ADMINISTRATIVA I</t>
  </si>
  <si>
    <t>805A</t>
  </si>
  <si>
    <t>COMUNICACIÓN CORPORATIVA</t>
  </si>
  <si>
    <t>FUNDAMENTOS DE MERCADOTECNIA</t>
  </si>
  <si>
    <t>INNOVACIÓN Y EMPRENDEDURISMO</t>
  </si>
  <si>
    <t>CONSULTORIA EMPRESARIAL</t>
  </si>
  <si>
    <t>205C</t>
  </si>
  <si>
    <t>205B</t>
  </si>
  <si>
    <t>405B</t>
  </si>
  <si>
    <t>605A</t>
  </si>
  <si>
    <t>L.C MANUEL DE JESUS CANO BUSTAMANTE</t>
  </si>
  <si>
    <t>L.C MANUEL DE JESÚS CANO BUSTAMANTE</t>
  </si>
  <si>
    <t>IV</t>
  </si>
  <si>
    <t>V</t>
  </si>
  <si>
    <t>FUNDAMEN TOS DE MERCADOTECNIA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</si>
</sst>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4" fillId="0" borderId="1" xfId="0" applyNumberFormat="1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justify" vertical="justify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7"/>
  <sheetViews>
    <sheetView topLeftCell="A5" zoomScale="115" zoomScaleNormal="115" zoomScaleSheetLayoutView="100" workbookViewId="0">
      <selection activeCell="D27" sqref="D27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7" ht="62.25" customHeight="1" x14ac:dyDescent="0.2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7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7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7" x14ac:dyDescent="0.2">
      <c r="A6" s="42" t="s">
        <v>2</v>
      </c>
      <c r="B6" s="42"/>
      <c r="C6" s="42"/>
      <c r="D6" s="42"/>
      <c r="E6" s="43" t="s">
        <v>33</v>
      </c>
      <c r="F6" s="43"/>
      <c r="G6" s="43"/>
      <c r="H6" s="43"/>
      <c r="I6" s="3"/>
      <c r="J6" s="3"/>
      <c r="K6" s="3"/>
      <c r="L6" s="3"/>
      <c r="M6" s="3"/>
      <c r="N6" s="3"/>
    </row>
    <row r="7" spans="1:17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x14ac:dyDescent="0.2">
      <c r="A8" s="4" t="s">
        <v>3</v>
      </c>
      <c r="B8" s="33" t="s">
        <v>4</v>
      </c>
      <c r="C8" s="33"/>
      <c r="D8" s="14" t="s">
        <v>5</v>
      </c>
      <c r="E8" s="5">
        <v>5</v>
      </c>
      <c r="G8" s="4" t="s">
        <v>6</v>
      </c>
      <c r="H8" s="5">
        <v>5</v>
      </c>
      <c r="I8" s="39" t="s">
        <v>7</v>
      </c>
      <c r="J8" s="39"/>
      <c r="K8" s="39"/>
      <c r="L8" s="33" t="s">
        <v>34</v>
      </c>
      <c r="M8" s="33"/>
      <c r="N8" s="33"/>
    </row>
    <row r="10" spans="1:17" x14ac:dyDescent="0.2">
      <c r="A10" s="4" t="s">
        <v>8</v>
      </c>
      <c r="B10" s="33" t="s">
        <v>37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7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7" x14ac:dyDescent="0.2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7" x14ac:dyDescent="0.2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  <c r="P13" s="1">
        <v>27</v>
      </c>
      <c r="Q13" s="1">
        <f>P13/P14</f>
        <v>0.84375</v>
      </c>
    </row>
    <row r="14" spans="1:17" s="11" customFormat="1" x14ac:dyDescent="0.2">
      <c r="A14" s="8" t="s">
        <v>42</v>
      </c>
      <c r="B14" s="9" t="s">
        <v>21</v>
      </c>
      <c r="C14" s="9" t="s">
        <v>49</v>
      </c>
      <c r="D14" s="9" t="s">
        <v>31</v>
      </c>
      <c r="E14" s="9">
        <v>21</v>
      </c>
      <c r="F14" s="9">
        <v>16</v>
      </c>
      <c r="G14" s="9"/>
      <c r="H14" s="10"/>
      <c r="I14" s="9">
        <f t="shared" ref="I14:I28" si="0">(E14-SUM(F14:G14))-K14</f>
        <v>5</v>
      </c>
      <c r="J14" s="10"/>
      <c r="K14" s="9">
        <v>0</v>
      </c>
      <c r="L14" s="10">
        <f t="shared" ref="L14:L28" si="1">K14/E14</f>
        <v>0</v>
      </c>
      <c r="M14" s="22">
        <v>0.62419999999999998</v>
      </c>
      <c r="N14" s="15">
        <v>0.76</v>
      </c>
      <c r="P14" s="11">
        <v>32</v>
      </c>
    </row>
    <row r="15" spans="1:17" s="11" customFormat="1" x14ac:dyDescent="0.2">
      <c r="A15" s="8" t="s">
        <v>44</v>
      </c>
      <c r="B15" s="9" t="s">
        <v>21</v>
      </c>
      <c r="C15" s="9" t="s">
        <v>48</v>
      </c>
      <c r="D15" s="9" t="s">
        <v>31</v>
      </c>
      <c r="E15" s="9">
        <v>21</v>
      </c>
      <c r="F15" s="9">
        <v>15</v>
      </c>
      <c r="G15" s="9"/>
      <c r="H15" s="10"/>
      <c r="I15" s="9">
        <v>6</v>
      </c>
      <c r="J15" s="10"/>
      <c r="K15" s="9"/>
      <c r="L15" s="10"/>
      <c r="M15" s="22">
        <v>0.5554</v>
      </c>
      <c r="N15" s="15">
        <v>0.68</v>
      </c>
    </row>
    <row r="16" spans="1:17" s="11" customFormat="1" x14ac:dyDescent="0.2">
      <c r="A16" s="8" t="s">
        <v>45</v>
      </c>
      <c r="B16" s="9" t="s">
        <v>21</v>
      </c>
      <c r="C16" s="9" t="s">
        <v>50</v>
      </c>
      <c r="D16" s="9" t="s">
        <v>31</v>
      </c>
      <c r="E16" s="9">
        <v>18</v>
      </c>
      <c r="F16" s="9">
        <v>17</v>
      </c>
      <c r="G16" s="9"/>
      <c r="H16" s="10"/>
      <c r="I16" s="9">
        <v>1</v>
      </c>
      <c r="J16" s="10"/>
      <c r="K16" s="9"/>
      <c r="L16" s="10"/>
      <c r="M16" s="21">
        <v>0.88</v>
      </c>
      <c r="N16" s="15">
        <v>0.72</v>
      </c>
    </row>
    <row r="17" spans="1:14" s="11" customFormat="1" x14ac:dyDescent="0.2">
      <c r="A17" s="8" t="s">
        <v>46</v>
      </c>
      <c r="B17" s="9" t="s">
        <v>21</v>
      </c>
      <c r="C17" s="9" t="s">
        <v>51</v>
      </c>
      <c r="D17" s="9" t="s">
        <v>31</v>
      </c>
      <c r="E17" s="9">
        <v>31</v>
      </c>
      <c r="F17" s="9">
        <v>29</v>
      </c>
      <c r="G17" s="9"/>
      <c r="H17" s="10"/>
      <c r="I17" s="9">
        <v>2</v>
      </c>
      <c r="J17" s="10"/>
      <c r="K17" s="9"/>
      <c r="L17" s="10"/>
      <c r="M17" s="22">
        <v>0.80479999999999996</v>
      </c>
      <c r="N17" s="15">
        <v>0.77</v>
      </c>
    </row>
    <row r="18" spans="1:14" s="11" customFormat="1" x14ac:dyDescent="0.2">
      <c r="A18" s="8" t="s">
        <v>47</v>
      </c>
      <c r="B18" s="9" t="s">
        <v>21</v>
      </c>
      <c r="C18" s="9" t="s">
        <v>43</v>
      </c>
      <c r="D18" s="9" t="s">
        <v>31</v>
      </c>
      <c r="E18" s="9">
        <v>38</v>
      </c>
      <c r="F18" s="9">
        <v>31</v>
      </c>
      <c r="G18" s="9"/>
      <c r="H18" s="10"/>
      <c r="I18" s="9">
        <v>7</v>
      </c>
      <c r="J18" s="10"/>
      <c r="K18" s="9"/>
      <c r="L18" s="10"/>
      <c r="M18" s="22">
        <v>0.71419999999999995</v>
      </c>
      <c r="N18" s="15">
        <v>0.79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129</v>
      </c>
      <c r="F28" s="17">
        <f>SUM(F14:F27)</f>
        <v>108</v>
      </c>
      <c r="G28" s="17">
        <f>SUM(G14:G27)</f>
        <v>0</v>
      </c>
      <c r="H28" s="18"/>
      <c r="I28" s="17">
        <f t="shared" si="0"/>
        <v>21</v>
      </c>
      <c r="J28" s="18">
        <v>0</v>
      </c>
      <c r="K28" s="17">
        <f>SUM(K14:K27)</f>
        <v>0</v>
      </c>
      <c r="L28" s="18">
        <f t="shared" si="1"/>
        <v>0</v>
      </c>
      <c r="M28" s="17">
        <f>AVERAGE(M14:M27)</f>
        <v>0.71571999999999991</v>
      </c>
      <c r="N28" s="19">
        <f>AVERAGE(N14:N27)</f>
        <v>0.74399999999999999</v>
      </c>
    </row>
    <row r="30" spans="1:14" ht="120" customHeight="1" x14ac:dyDescent="0.2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">
      <c r="A32" s="12"/>
    </row>
    <row r="33" spans="1:10" x14ac:dyDescent="0.2">
      <c r="B33" s="30" t="s">
        <v>27</v>
      </c>
      <c r="C33" s="30"/>
      <c r="D33" s="30"/>
      <c r="G33" s="31" t="s">
        <v>28</v>
      </c>
      <c r="H33" s="31"/>
      <c r="I33" s="31"/>
      <c r="J33" s="31"/>
    </row>
    <row r="34" spans="1:10" ht="62.25" customHeight="1" x14ac:dyDescent="0.2">
      <c r="B34" s="32"/>
      <c r="C34" s="32"/>
      <c r="D34" s="32"/>
      <c r="G34" s="33"/>
      <c r="H34" s="33"/>
      <c r="I34" s="33"/>
      <c r="J34" s="33"/>
    </row>
    <row r="35" spans="1:10" hidden="1" x14ac:dyDescent="0.2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"/>
    <row r="37" spans="1:10" ht="45" customHeight="1" x14ac:dyDescent="0.2">
      <c r="B37" s="27" t="str">
        <f>B10</f>
        <v>M.C.A. PATRICIA ELIZABETH DAVID MIROS</v>
      </c>
      <c r="C37" s="27"/>
      <c r="D37" s="27"/>
      <c r="E37" s="13"/>
      <c r="F37" s="13"/>
      <c r="G37" s="27" t="s">
        <v>35</v>
      </c>
      <c r="H37" s="27"/>
      <c r="I37" s="27"/>
      <c r="J37" s="27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6" zoomScale="118" zoomScaleNormal="118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42" t="s">
        <v>2</v>
      </c>
      <c r="B6" s="42"/>
      <c r="C6" s="42"/>
      <c r="D6" s="42"/>
      <c r="E6" s="43" t="s">
        <v>36</v>
      </c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9" t="s">
        <v>7</v>
      </c>
      <c r="J8" s="39"/>
      <c r="K8" s="39"/>
      <c r="L8" s="33" t="str">
        <f>'1'!L8</f>
        <v>SEP 22- ENE 23</v>
      </c>
      <c r="M8" s="33"/>
      <c r="N8" s="33"/>
    </row>
    <row r="10" spans="1:14" x14ac:dyDescent="0.2">
      <c r="A10" s="4" t="s">
        <v>8</v>
      </c>
      <c r="B10" s="33" t="str">
        <f>'1'!B10</f>
        <v>M.C.A. PATRICIA ELIZABETH DAVID MIROS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x14ac:dyDescent="0.2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x14ac:dyDescent="0.2">
      <c r="A14" s="9" t="str">
        <f>'1'!A14</f>
        <v>FUNCIÓN ADMINISTRATIVA I</v>
      </c>
      <c r="B14" s="9" t="s">
        <v>32</v>
      </c>
      <c r="C14" s="9" t="s">
        <v>49</v>
      </c>
      <c r="D14" s="9" t="s">
        <v>31</v>
      </c>
      <c r="E14" s="9">
        <v>21</v>
      </c>
      <c r="F14" s="9">
        <v>15</v>
      </c>
      <c r="G14" s="9"/>
      <c r="H14" s="10"/>
      <c r="I14" s="9">
        <v>6</v>
      </c>
      <c r="J14" s="10"/>
      <c r="K14" s="9"/>
      <c r="L14" s="10"/>
      <c r="M14" s="22">
        <v>0.61140000000000005</v>
      </c>
      <c r="N14" s="15">
        <v>0.71419999999999995</v>
      </c>
    </row>
    <row r="15" spans="1:14" s="11" customFormat="1" x14ac:dyDescent="0.2">
      <c r="A15" s="9" t="s">
        <v>44</v>
      </c>
      <c r="B15" s="9" t="s">
        <v>32</v>
      </c>
      <c r="C15" s="9" t="s">
        <v>48</v>
      </c>
      <c r="D15" s="9" t="s">
        <v>31</v>
      </c>
      <c r="E15" s="9">
        <v>22</v>
      </c>
      <c r="F15" s="9">
        <v>16</v>
      </c>
      <c r="G15" s="9"/>
      <c r="H15" s="10"/>
      <c r="I15" s="9">
        <v>6</v>
      </c>
      <c r="J15" s="10"/>
      <c r="K15" s="9"/>
      <c r="L15" s="10"/>
      <c r="M15" s="22">
        <v>0.65180000000000005</v>
      </c>
      <c r="N15" s="15">
        <v>0.72719999999999996</v>
      </c>
    </row>
    <row r="16" spans="1:14" s="11" customFormat="1" x14ac:dyDescent="0.2">
      <c r="A16" s="9" t="str">
        <f>'1'!A16</f>
        <v>FUNDAMENTOS DE MERCADOTECNIA</v>
      </c>
      <c r="B16" s="9" t="s">
        <v>32</v>
      </c>
      <c r="C16" s="9" t="str">
        <f>'1'!C16</f>
        <v>405B</v>
      </c>
      <c r="D16" s="9" t="str">
        <f>'1'!D16</f>
        <v>DLA</v>
      </c>
      <c r="E16" s="9">
        <f>'1'!E16</f>
        <v>18</v>
      </c>
      <c r="F16" s="9">
        <v>15</v>
      </c>
      <c r="G16" s="9"/>
      <c r="H16" s="10"/>
      <c r="I16" s="9">
        <v>3</v>
      </c>
      <c r="J16" s="10"/>
      <c r="K16" s="9"/>
      <c r="L16" s="10"/>
      <c r="M16" s="22">
        <v>0.81440000000000001</v>
      </c>
      <c r="N16" s="15">
        <v>0.83330000000000004</v>
      </c>
    </row>
    <row r="17" spans="1:14" s="11" customFormat="1" x14ac:dyDescent="0.2">
      <c r="A17" s="9" t="str">
        <f>'1'!A17</f>
        <v>INNOVACIÓN Y EMPRENDEDURISMO</v>
      </c>
      <c r="B17" s="9" t="s">
        <v>39</v>
      </c>
      <c r="C17" s="9" t="str">
        <f>'1'!C17</f>
        <v>605A</v>
      </c>
      <c r="D17" s="9" t="str">
        <f>'1'!D17</f>
        <v>DLA</v>
      </c>
      <c r="E17" s="9">
        <f>'1'!E17</f>
        <v>31</v>
      </c>
      <c r="F17" s="9"/>
      <c r="G17" s="9"/>
      <c r="H17" s="10"/>
      <c r="I17" s="9">
        <v>31</v>
      </c>
      <c r="J17" s="10"/>
      <c r="K17" s="9">
        <v>0</v>
      </c>
      <c r="L17" s="10">
        <v>0</v>
      </c>
      <c r="M17" s="9"/>
      <c r="N17" s="15"/>
    </row>
    <row r="18" spans="1:14" s="11" customFormat="1" x14ac:dyDescent="0.2">
      <c r="A18" s="9" t="str">
        <f>'1'!A18</f>
        <v>CONSULTORIA EMPRESARIAL</v>
      </c>
      <c r="B18" s="9" t="s">
        <v>32</v>
      </c>
      <c r="C18" s="9" t="str">
        <f>'1'!C18</f>
        <v>805A</v>
      </c>
      <c r="D18" s="9" t="str">
        <f>'1'!D18</f>
        <v>DLA</v>
      </c>
      <c r="E18" s="9">
        <f>'1'!E18</f>
        <v>38</v>
      </c>
      <c r="F18" s="9">
        <v>36</v>
      </c>
      <c r="G18" s="9"/>
      <c r="H18" s="10"/>
      <c r="I18" s="9">
        <v>2</v>
      </c>
      <c r="J18" s="10"/>
      <c r="K18" s="9"/>
      <c r="L18" s="10"/>
      <c r="M18" s="22">
        <v>0.88180000000000003</v>
      </c>
      <c r="N18" s="15">
        <v>0.68420000000000003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130</v>
      </c>
      <c r="F28" s="17">
        <f>SUM(F14:F27)</f>
        <v>82</v>
      </c>
      <c r="G28" s="17">
        <f>SUM(G14:G27)</f>
        <v>0</v>
      </c>
      <c r="H28" s="18">
        <f>SUM(F28:G28)/E28</f>
        <v>0.63076923076923075</v>
      </c>
      <c r="I28" s="17">
        <f t="shared" ref="I28" si="0">(E28-SUM(F28:G28))-K28</f>
        <v>48</v>
      </c>
      <c r="J28" s="18">
        <f t="shared" ref="J28" si="1">I28/E28</f>
        <v>0.36923076923076925</v>
      </c>
      <c r="K28" s="17">
        <f>SUM(K14:K27)</f>
        <v>0</v>
      </c>
      <c r="L28" s="18">
        <f t="shared" ref="L28" si="2">K28/E28</f>
        <v>0</v>
      </c>
      <c r="M28" s="17">
        <f>AVERAGE(M14:M27)</f>
        <v>0.73985000000000012</v>
      </c>
      <c r="N28" s="19">
        <f>AVERAGE(N14:N27)</f>
        <v>0.73972499999999997</v>
      </c>
    </row>
    <row r="30" spans="1:14" ht="120" customHeight="1" x14ac:dyDescent="0.2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">
      <c r="A32" s="12"/>
    </row>
    <row r="33" spans="1:10" x14ac:dyDescent="0.2">
      <c r="B33" s="30" t="s">
        <v>27</v>
      </c>
      <c r="C33" s="30"/>
      <c r="D33" s="30"/>
      <c r="G33" s="31" t="s">
        <v>28</v>
      </c>
      <c r="H33" s="31"/>
      <c r="I33" s="31"/>
      <c r="J33" s="31"/>
    </row>
    <row r="34" spans="1:10" ht="62.25" customHeight="1" x14ac:dyDescent="0.2">
      <c r="B34" s="32"/>
      <c r="C34" s="32"/>
      <c r="D34" s="32"/>
      <c r="G34" s="33"/>
      <c r="H34" s="33"/>
      <c r="I34" s="33"/>
      <c r="J34" s="33"/>
    </row>
    <row r="35" spans="1:10" hidden="1" x14ac:dyDescent="0.2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"/>
    <row r="37" spans="1:10" ht="45" customHeight="1" x14ac:dyDescent="0.2">
      <c r="B37" s="27" t="str">
        <f>B10</f>
        <v>M.C.A. PATRICIA ELIZABETH DAVID MIROS</v>
      </c>
      <c r="C37" s="27"/>
      <c r="D37" s="27"/>
      <c r="E37" s="13"/>
      <c r="F37" s="13"/>
      <c r="G37" s="27" t="s">
        <v>52</v>
      </c>
      <c r="H37" s="27"/>
      <c r="I37" s="27"/>
      <c r="J37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24" zoomScale="124" zoomScaleNormal="124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42" t="s">
        <v>2</v>
      </c>
      <c r="B6" s="42"/>
      <c r="C6" s="42"/>
      <c r="D6" s="42"/>
      <c r="E6" s="43" t="s">
        <v>38</v>
      </c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9" t="s">
        <v>7</v>
      </c>
      <c r="J8" s="39"/>
      <c r="K8" s="39"/>
      <c r="L8" s="33" t="str">
        <f>'1'!L8</f>
        <v>SEP 22- ENE 23</v>
      </c>
      <c r="M8" s="33"/>
      <c r="N8" s="33"/>
    </row>
    <row r="10" spans="1:14" x14ac:dyDescent="0.2">
      <c r="A10" s="4" t="s">
        <v>8</v>
      </c>
      <c r="B10" s="33" t="str">
        <f>'1'!B10</f>
        <v>M.C.A. PATRICIA ELIZABETH DAVID MIROS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x14ac:dyDescent="0.2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x14ac:dyDescent="0.2">
      <c r="A14" s="9" t="str">
        <f>'1'!A14</f>
        <v>FUNCIÓN ADMINISTRATIVA I</v>
      </c>
      <c r="B14" s="9" t="s">
        <v>40</v>
      </c>
      <c r="C14" s="9" t="str">
        <f>'1'!C14</f>
        <v>205B</v>
      </c>
      <c r="D14" s="9" t="str">
        <f>'1'!D14</f>
        <v>DLA</v>
      </c>
      <c r="E14" s="9">
        <f>'1'!E14</f>
        <v>21</v>
      </c>
      <c r="F14" s="9">
        <v>13</v>
      </c>
      <c r="G14" s="9"/>
      <c r="H14" s="10"/>
      <c r="I14" s="9">
        <v>8</v>
      </c>
      <c r="J14" s="10"/>
      <c r="K14" s="9"/>
      <c r="L14" s="10"/>
      <c r="M14" s="22">
        <v>0.53739999999999999</v>
      </c>
      <c r="N14" s="15">
        <v>0.61899999999999999</v>
      </c>
    </row>
    <row r="15" spans="1:14" s="11" customFormat="1" x14ac:dyDescent="0.2">
      <c r="A15" s="9" t="str">
        <f>'1'!A15</f>
        <v>COMUNICACIÓN CORPORATIVA</v>
      </c>
      <c r="B15" s="9" t="s">
        <v>40</v>
      </c>
      <c r="C15" s="9" t="str">
        <f>'1'!C15</f>
        <v>205C</v>
      </c>
      <c r="D15" s="9" t="str">
        <f>'1'!D15</f>
        <v>DLA</v>
      </c>
      <c r="E15" s="9">
        <f>'1'!E15</f>
        <v>21</v>
      </c>
      <c r="F15" s="9">
        <v>19</v>
      </c>
      <c r="G15" s="9"/>
      <c r="H15" s="10"/>
      <c r="I15" s="9">
        <v>2</v>
      </c>
      <c r="J15" s="10"/>
      <c r="K15" s="9"/>
      <c r="L15" s="10"/>
      <c r="M15" s="22">
        <v>0.79900000000000004</v>
      </c>
      <c r="N15" s="15">
        <v>0.81179999999999997</v>
      </c>
    </row>
    <row r="16" spans="1:14" s="11" customFormat="1" x14ac:dyDescent="0.2">
      <c r="A16" s="9" t="str">
        <f>'1'!A16</f>
        <v>FUNDAMENTOS DE MERCADOTECNIA</v>
      </c>
      <c r="B16" s="9" t="s">
        <v>40</v>
      </c>
      <c r="C16" s="9" t="str">
        <f>'1'!C16</f>
        <v>405B</v>
      </c>
      <c r="D16" s="9" t="str">
        <f>'1'!D16</f>
        <v>DLA</v>
      </c>
      <c r="E16" s="9">
        <f>'1'!E16</f>
        <v>18</v>
      </c>
      <c r="F16" s="9">
        <v>16</v>
      </c>
      <c r="G16" s="9"/>
      <c r="H16" s="10"/>
      <c r="I16" s="9">
        <v>2</v>
      </c>
      <c r="J16" s="10"/>
      <c r="K16" s="9"/>
      <c r="L16" s="10"/>
      <c r="M16" s="21">
        <v>0.83</v>
      </c>
      <c r="N16" s="15">
        <v>0.72</v>
      </c>
    </row>
    <row r="17" spans="1:14" s="11" customFormat="1" x14ac:dyDescent="0.2">
      <c r="A17" s="9" t="str">
        <f>'1'!A17</f>
        <v>INNOVACIÓN Y EMPRENDEDURISMO</v>
      </c>
      <c r="B17" s="9" t="s">
        <v>40</v>
      </c>
      <c r="C17" s="9" t="str">
        <f>'1'!C17</f>
        <v>605A</v>
      </c>
      <c r="D17" s="9" t="str">
        <f>'1'!D17</f>
        <v>DLA</v>
      </c>
      <c r="E17" s="9">
        <f>'1'!E17</f>
        <v>31</v>
      </c>
      <c r="F17" s="9">
        <v>30</v>
      </c>
      <c r="G17" s="9"/>
      <c r="H17" s="10"/>
      <c r="I17" s="9">
        <v>1</v>
      </c>
      <c r="J17" s="10"/>
      <c r="K17" s="9"/>
      <c r="L17" s="10"/>
      <c r="M17" s="22">
        <v>0.92200000000000004</v>
      </c>
      <c r="N17" s="15">
        <v>0.5625</v>
      </c>
    </row>
    <row r="18" spans="1:14" s="11" customFormat="1" x14ac:dyDescent="0.2">
      <c r="A18" s="9" t="str">
        <f>'1'!A18</f>
        <v>CONSULTORIA EMPRESARIAL</v>
      </c>
      <c r="B18" s="9" t="s">
        <v>39</v>
      </c>
      <c r="C18" s="9" t="str">
        <f>'1'!C18</f>
        <v>805A</v>
      </c>
      <c r="D18" s="9" t="str">
        <f>'1'!D18</f>
        <v>DLA</v>
      </c>
      <c r="E18" s="9">
        <f>'1'!E18</f>
        <v>38</v>
      </c>
      <c r="F18" s="9"/>
      <c r="G18" s="9"/>
      <c r="H18" s="10"/>
      <c r="I18" s="9">
        <v>31</v>
      </c>
      <c r="J18" s="10"/>
      <c r="K18" s="9"/>
      <c r="L18" s="10"/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129</v>
      </c>
      <c r="F28" s="17">
        <f>SUM(F14:F27)</f>
        <v>78</v>
      </c>
      <c r="G28" s="17">
        <f>SUM(G14:G27)</f>
        <v>0</v>
      </c>
      <c r="H28" s="18">
        <f>SUM(F28:G28)/E28</f>
        <v>0.60465116279069764</v>
      </c>
      <c r="I28" s="17">
        <f t="shared" ref="I28" si="0">(E28-SUM(F28:G28))-K28</f>
        <v>51</v>
      </c>
      <c r="J28" s="18">
        <f t="shared" ref="J28" si="1">I28/E28</f>
        <v>0.39534883720930231</v>
      </c>
      <c r="K28" s="17">
        <f>SUM(K14:K27)</f>
        <v>0</v>
      </c>
      <c r="L28" s="18">
        <f t="shared" ref="L28" si="2">K28/E28</f>
        <v>0</v>
      </c>
      <c r="M28" s="17">
        <f>AVERAGE(M14:M27)</f>
        <v>0.77210000000000001</v>
      </c>
      <c r="N28" s="19">
        <f>AVERAGE(N14:N27)</f>
        <v>0.67832500000000007</v>
      </c>
    </row>
    <row r="30" spans="1:14" ht="120" customHeight="1" x14ac:dyDescent="0.2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">
      <c r="A32" s="12"/>
    </row>
    <row r="33" spans="1:10" x14ac:dyDescent="0.2">
      <c r="B33" s="30" t="s">
        <v>27</v>
      </c>
      <c r="C33" s="30"/>
      <c r="D33" s="30"/>
      <c r="G33" s="31" t="s">
        <v>28</v>
      </c>
      <c r="H33" s="31"/>
      <c r="I33" s="31"/>
      <c r="J33" s="31"/>
    </row>
    <row r="34" spans="1:10" ht="62.25" customHeight="1" x14ac:dyDescent="0.2">
      <c r="B34" s="32"/>
      <c r="C34" s="32"/>
      <c r="D34" s="32"/>
      <c r="G34" s="33"/>
      <c r="H34" s="33"/>
      <c r="I34" s="33"/>
      <c r="J34" s="33"/>
    </row>
    <row r="35" spans="1:10" hidden="1" x14ac:dyDescent="0.2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"/>
    <row r="37" spans="1:10" ht="45" customHeight="1" x14ac:dyDescent="0.2">
      <c r="B37" s="45" t="str">
        <f>B10</f>
        <v>M.C.A. PATRICIA ELIZABETH DAVID MIROS</v>
      </c>
      <c r="C37" s="45"/>
      <c r="D37" s="45"/>
      <c r="E37" s="13"/>
      <c r="F37" s="13"/>
      <c r="G37" s="45" t="s">
        <v>53</v>
      </c>
      <c r="H37" s="45"/>
      <c r="I37" s="45"/>
      <c r="J37" s="4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abSelected="1" topLeftCell="A22" zoomScale="118" zoomScaleNormal="118" zoomScaleSheetLayoutView="100" workbookViewId="0">
      <selection activeCell="L31" sqref="L3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42" t="s">
        <v>2</v>
      </c>
      <c r="B6" s="42"/>
      <c r="C6" s="42"/>
      <c r="D6" s="42"/>
      <c r="E6" s="43" t="s">
        <v>38</v>
      </c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9" t="s">
        <v>7</v>
      </c>
      <c r="J8" s="39"/>
      <c r="K8" s="39"/>
      <c r="L8" s="33" t="str">
        <f>'1'!L8</f>
        <v>SEP 22- ENE 23</v>
      </c>
      <c r="M8" s="33"/>
      <c r="N8" s="33"/>
    </row>
    <row r="10" spans="1:14" x14ac:dyDescent="0.2">
      <c r="A10" s="4" t="s">
        <v>8</v>
      </c>
      <c r="B10" s="33" t="str">
        <f>'1'!B10</f>
        <v>M.C.A. PATRICIA ELIZABETH DAVID MIROS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x14ac:dyDescent="0.2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x14ac:dyDescent="0.2">
      <c r="A14" s="9" t="str">
        <f>'1'!A14</f>
        <v>FUNCIÓN ADMINISTRATIVA I</v>
      </c>
      <c r="B14" s="9" t="s">
        <v>54</v>
      </c>
      <c r="C14" s="9" t="str">
        <f>'1'!C14</f>
        <v>205B</v>
      </c>
      <c r="D14" s="9" t="str">
        <f>'1'!D14</f>
        <v>DLA</v>
      </c>
      <c r="E14" s="9">
        <f>'1'!E14</f>
        <v>21</v>
      </c>
      <c r="F14" s="9">
        <v>12</v>
      </c>
      <c r="G14" s="9"/>
      <c r="H14" s="10"/>
      <c r="I14" s="9">
        <v>9</v>
      </c>
      <c r="J14" s="10"/>
      <c r="K14" s="9"/>
      <c r="L14" s="10"/>
      <c r="M14" s="21">
        <v>0.49</v>
      </c>
      <c r="N14" s="15">
        <v>0.56999999999999995</v>
      </c>
    </row>
    <row r="15" spans="1:14" s="11" customFormat="1" x14ac:dyDescent="0.2">
      <c r="A15" s="24" t="s">
        <v>42</v>
      </c>
      <c r="B15" s="23" t="s">
        <v>55</v>
      </c>
      <c r="C15" s="25" t="s">
        <v>49</v>
      </c>
      <c r="D15" s="24" t="s">
        <v>31</v>
      </c>
      <c r="E15" s="23">
        <v>21</v>
      </c>
      <c r="F15" s="9">
        <v>9</v>
      </c>
      <c r="G15" s="9"/>
      <c r="H15" s="10"/>
      <c r="I15" s="9">
        <v>12</v>
      </c>
      <c r="J15" s="10"/>
      <c r="K15" s="9"/>
      <c r="L15" s="10"/>
      <c r="M15" s="21">
        <v>0.36</v>
      </c>
      <c r="N15" s="15">
        <v>0.42</v>
      </c>
    </row>
    <row r="16" spans="1:14" s="11" customFormat="1" x14ac:dyDescent="0.2">
      <c r="A16" s="9" t="str">
        <f>'1'!A15</f>
        <v>COMUNICACIÓN CORPORATIVA</v>
      </c>
      <c r="B16" s="9" t="s">
        <v>54</v>
      </c>
      <c r="C16" s="9" t="str">
        <f>'1'!C15</f>
        <v>205C</v>
      </c>
      <c r="D16" s="9" t="str">
        <f>'1'!D15</f>
        <v>DLA</v>
      </c>
      <c r="E16" s="9">
        <v>22</v>
      </c>
      <c r="F16" s="9">
        <v>20</v>
      </c>
      <c r="G16" s="9"/>
      <c r="H16" s="10"/>
      <c r="I16" s="9">
        <v>2</v>
      </c>
      <c r="J16" s="10"/>
      <c r="K16" s="9"/>
      <c r="L16" s="10"/>
      <c r="M16" s="21">
        <v>0.84</v>
      </c>
      <c r="N16" s="15">
        <v>0.82</v>
      </c>
    </row>
    <row r="17" spans="1:14" s="11" customFormat="1" x14ac:dyDescent="0.2">
      <c r="A17" s="9" t="str">
        <f>'1'!A16</f>
        <v>FUNDAMENTOS DE MERCADOTECNIA</v>
      </c>
      <c r="B17" s="9" t="s">
        <v>54</v>
      </c>
      <c r="C17" s="9" t="str">
        <f>'1'!C16</f>
        <v>405B</v>
      </c>
      <c r="D17" s="9" t="str">
        <f>'1'!D16</f>
        <v>DLA</v>
      </c>
      <c r="E17" s="9">
        <v>18</v>
      </c>
      <c r="F17" s="9">
        <v>17</v>
      </c>
      <c r="G17" s="9"/>
      <c r="H17" s="10"/>
      <c r="I17" s="9">
        <v>1</v>
      </c>
      <c r="J17" s="10"/>
      <c r="K17" s="9"/>
      <c r="L17" s="10"/>
      <c r="M17" s="21">
        <v>0.75</v>
      </c>
      <c r="N17" s="15">
        <v>0.77</v>
      </c>
    </row>
    <row r="18" spans="1:14" s="11" customFormat="1" x14ac:dyDescent="0.2">
      <c r="A18" s="24" t="s">
        <v>56</v>
      </c>
      <c r="B18" s="23" t="s">
        <v>55</v>
      </c>
      <c r="C18" s="25" t="s">
        <v>50</v>
      </c>
      <c r="D18" s="24" t="s">
        <v>31</v>
      </c>
      <c r="E18" s="23">
        <v>18</v>
      </c>
      <c r="F18" s="9">
        <v>17</v>
      </c>
      <c r="G18" s="9"/>
      <c r="H18" s="10"/>
      <c r="I18" s="9">
        <v>1</v>
      </c>
      <c r="J18" s="10"/>
      <c r="K18" s="9"/>
      <c r="L18" s="10"/>
      <c r="M18" s="21">
        <v>0.86</v>
      </c>
      <c r="N18" s="15">
        <v>0.77</v>
      </c>
    </row>
    <row r="19" spans="1:14" s="11" customFormat="1" x14ac:dyDescent="0.2">
      <c r="A19" s="9" t="str">
        <f>'1'!A17</f>
        <v>INNOVACIÓN Y EMPRENDEDURISMO</v>
      </c>
      <c r="B19" s="9" t="s">
        <v>54</v>
      </c>
      <c r="C19" s="9" t="str">
        <f>'1'!C17</f>
        <v>605A</v>
      </c>
      <c r="D19" s="9" t="str">
        <f>'1'!D17</f>
        <v>DLA</v>
      </c>
      <c r="E19" s="9">
        <v>31</v>
      </c>
      <c r="F19" s="9">
        <v>30</v>
      </c>
      <c r="G19" s="9"/>
      <c r="H19" s="10"/>
      <c r="I19" s="9">
        <v>1</v>
      </c>
      <c r="J19" s="10"/>
      <c r="K19" s="9"/>
      <c r="L19" s="10"/>
      <c r="M19" s="21">
        <v>0.96</v>
      </c>
      <c r="N19" s="15">
        <v>0.94</v>
      </c>
    </row>
    <row r="20" spans="1:14" s="11" customFormat="1" x14ac:dyDescent="0.2">
      <c r="A20" s="9" t="str">
        <f>'1'!A18</f>
        <v>CONSULTORIA EMPRESARIAL</v>
      </c>
      <c r="B20" s="9" t="s">
        <v>40</v>
      </c>
      <c r="C20" s="9" t="str">
        <f>'1'!C18</f>
        <v>805A</v>
      </c>
      <c r="D20" s="9" t="str">
        <f>'1'!D18</f>
        <v>DLA</v>
      </c>
      <c r="E20" s="9">
        <v>38</v>
      </c>
      <c r="F20" s="9">
        <v>37</v>
      </c>
      <c r="G20" s="9"/>
      <c r="H20" s="10"/>
      <c r="I20" s="9">
        <v>1</v>
      </c>
      <c r="J20" s="10"/>
      <c r="K20" s="9"/>
      <c r="L20" s="10"/>
      <c r="M20" s="21">
        <v>0.89</v>
      </c>
      <c r="N20" s="15">
        <v>0.71</v>
      </c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169</v>
      </c>
      <c r="F28" s="17">
        <f>SUM(F14:F27)</f>
        <v>142</v>
      </c>
      <c r="G28" s="17">
        <f>SUM(G14:G27)</f>
        <v>0</v>
      </c>
      <c r="H28" s="18">
        <f>SUM(F28:G28)/E28</f>
        <v>0.84023668639053251</v>
      </c>
      <c r="I28" s="17">
        <f t="shared" ref="I28" si="0">(E28-SUM(F28:G28))-K28</f>
        <v>27</v>
      </c>
      <c r="J28" s="18">
        <f t="shared" ref="J28" si="1">I28/E28</f>
        <v>0.15976331360946747</v>
      </c>
      <c r="K28" s="17">
        <f>SUM(K14:K27)</f>
        <v>0</v>
      </c>
      <c r="L28" s="18">
        <f t="shared" ref="L28" si="2">K28/E28</f>
        <v>0</v>
      </c>
      <c r="M28" s="17">
        <f>AVERAGE(M14:M27)</f>
        <v>0.73571428571428565</v>
      </c>
      <c r="N28" s="19">
        <f>AVERAGE(N14:N27)</f>
        <v>0.7142857142857143</v>
      </c>
    </row>
    <row r="30" spans="1:14" ht="120" customHeight="1" x14ac:dyDescent="0.2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">
      <c r="A32" s="12"/>
    </row>
    <row r="33" spans="1:10" x14ac:dyDescent="0.2">
      <c r="B33" s="30" t="s">
        <v>27</v>
      </c>
      <c r="C33" s="30"/>
      <c r="D33" s="30"/>
      <c r="G33" s="31" t="s">
        <v>28</v>
      </c>
      <c r="H33" s="31"/>
      <c r="I33" s="31"/>
      <c r="J33" s="31"/>
    </row>
    <row r="34" spans="1:10" ht="62.25" customHeight="1" x14ac:dyDescent="0.2">
      <c r="B34" s="32"/>
      <c r="C34" s="32"/>
      <c r="D34" s="32"/>
      <c r="G34" s="33"/>
      <c r="H34" s="33"/>
      <c r="I34" s="33"/>
      <c r="J34" s="33"/>
    </row>
    <row r="35" spans="1:10" hidden="1" x14ac:dyDescent="0.2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"/>
    <row r="37" spans="1:10" ht="45" customHeight="1" x14ac:dyDescent="0.2">
      <c r="B37" s="45" t="str">
        <f>B10</f>
        <v>M.C.A. PATRICIA ELIZABETH DAVID MIROS</v>
      </c>
      <c r="C37" s="45"/>
      <c r="D37" s="45"/>
      <c r="E37" s="13"/>
      <c r="F37" s="13"/>
      <c r="G37" s="45" t="s">
        <v>53</v>
      </c>
      <c r="H37" s="45"/>
      <c r="I37" s="45"/>
      <c r="J37" s="4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4" zoomScaleNormal="100" zoomScaleSheetLayoutView="100" workbookViewId="0">
      <selection activeCell="J15" sqref="J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42" t="s">
        <v>2</v>
      </c>
      <c r="B6" s="42"/>
      <c r="C6" s="42"/>
      <c r="D6" s="42"/>
      <c r="E6" s="43" t="s">
        <v>38</v>
      </c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9" t="s">
        <v>7</v>
      </c>
      <c r="J8" s="39"/>
      <c r="K8" s="39"/>
      <c r="L8" s="33" t="str">
        <f>'1'!L8</f>
        <v>SEP 22- ENE 23</v>
      </c>
      <c r="M8" s="33"/>
      <c r="N8" s="33"/>
    </row>
    <row r="10" spans="1:14" x14ac:dyDescent="0.2">
      <c r="A10" s="4" t="s">
        <v>8</v>
      </c>
      <c r="B10" s="33" t="str">
        <f>'1'!B10</f>
        <v>M.C.A. PATRICIA ELIZABETH DAVID MIROS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x14ac:dyDescent="0.2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x14ac:dyDescent="0.2">
      <c r="A14" s="9" t="str">
        <f>'1'!A14</f>
        <v>FUNCIÓN ADMINISTRATIVA I</v>
      </c>
      <c r="B14" s="9" t="s">
        <v>41</v>
      </c>
      <c r="C14" s="9" t="str">
        <f>'1'!C14</f>
        <v>205B</v>
      </c>
      <c r="D14" s="9" t="str">
        <f>'1'!D14</f>
        <v>DLA</v>
      </c>
      <c r="E14" s="9">
        <f>'1'!E14</f>
        <v>21</v>
      </c>
      <c r="F14" s="9"/>
      <c r="G14" s="9"/>
      <c r="H14" s="10"/>
      <c r="I14" s="9"/>
      <c r="J14" s="10"/>
      <c r="K14" s="9"/>
      <c r="L14" s="10"/>
      <c r="M14" s="21"/>
      <c r="N14" s="15"/>
    </row>
    <row r="15" spans="1:14" s="11" customFormat="1" x14ac:dyDescent="0.2">
      <c r="A15" s="9" t="str">
        <f>'1'!A15</f>
        <v>COMUNICACIÓN CORPORATIVA</v>
      </c>
      <c r="B15" s="9"/>
      <c r="C15" s="9" t="str">
        <f>'1'!C15</f>
        <v>205C</v>
      </c>
      <c r="D15" s="9" t="str">
        <f>'1'!D15</f>
        <v>DLA</v>
      </c>
      <c r="E15" s="9">
        <f>'1'!E15</f>
        <v>21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 t="str">
        <f>'1'!A16</f>
        <v>FUNDAMENTOS DE MERCADOTECNIA</v>
      </c>
      <c r="B16" s="9"/>
      <c r="C16" s="9" t="str">
        <f>'1'!C16</f>
        <v>405B</v>
      </c>
      <c r="D16" s="9" t="str">
        <f>'1'!D16</f>
        <v>DLA</v>
      </c>
      <c r="E16" s="9">
        <f>'1'!E16</f>
        <v>18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 t="str">
        <f>'1'!A17</f>
        <v>INNOVACIÓN Y EMPRENDEDURISMO</v>
      </c>
      <c r="B17" s="9"/>
      <c r="C17" s="9" t="str">
        <f>'1'!C17</f>
        <v>605A</v>
      </c>
      <c r="D17" s="9" t="str">
        <f>'1'!D17</f>
        <v>DLA</v>
      </c>
      <c r="E17" s="9">
        <f>'1'!E17</f>
        <v>31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 t="str">
        <f>'1'!A18</f>
        <v>CONSULTORIA EMPRESARIAL</v>
      </c>
      <c r="B18" s="9"/>
      <c r="C18" s="9" t="str">
        <f>'1'!C18</f>
        <v>805A</v>
      </c>
      <c r="D18" s="9" t="str">
        <f>'1'!D18</f>
        <v>DLA</v>
      </c>
      <c r="E18" s="9">
        <f>'1'!E18</f>
        <v>38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0">(E28-SUM(F28:G28))-K28</f>
        <v>129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">
      <c r="A32" s="12"/>
    </row>
    <row r="33" spans="1:10" x14ac:dyDescent="0.2">
      <c r="B33" s="30" t="s">
        <v>27</v>
      </c>
      <c r="C33" s="30"/>
      <c r="D33" s="30"/>
      <c r="G33" s="31" t="s">
        <v>28</v>
      </c>
      <c r="H33" s="31"/>
      <c r="I33" s="31"/>
      <c r="J33" s="31"/>
    </row>
    <row r="34" spans="1:10" ht="62.25" customHeight="1" x14ac:dyDescent="0.2">
      <c r="B34" s="32"/>
      <c r="C34" s="32"/>
      <c r="D34" s="32"/>
      <c r="G34" s="33"/>
      <c r="H34" s="33"/>
      <c r="I34" s="33"/>
      <c r="J34" s="33"/>
    </row>
    <row r="35" spans="1:10" hidden="1" x14ac:dyDescent="0.2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"/>
    <row r="37" spans="1:10" ht="45" customHeight="1" x14ac:dyDescent="0.2">
      <c r="B37" s="27" t="str">
        <f>B10</f>
        <v>M.C.A. PATRICIA ELIZABETH DAVID MIROS</v>
      </c>
      <c r="C37" s="27"/>
      <c r="D37" s="27"/>
      <c r="E37" s="13"/>
      <c r="F37" s="13"/>
      <c r="G37" s="27"/>
      <c r="H37" s="27"/>
      <c r="I37" s="27"/>
      <c r="J37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USUARIO</cp:lastModifiedBy>
  <cp:revision/>
  <dcterms:created xsi:type="dcterms:W3CDTF">2021-11-22T14:45:25Z</dcterms:created>
  <dcterms:modified xsi:type="dcterms:W3CDTF">2023-06-22T19:41:17Z</dcterms:modified>
  <cp:category/>
  <cp:contentStatus/>
</cp:coreProperties>
</file>