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CALIFICACIONES Y REPORTES\"/>
    </mc:Choice>
  </mc:AlternateContent>
  <xr:revisionPtr revIDLastSave="0" documentId="13_ncr:1_{2103347B-3085-4A2B-AF19-6774E221D5CB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MATERIA 1" sheetId="6" r:id="rId1"/>
    <sheet name="MATERIA 2" sheetId="3" r:id="rId2"/>
    <sheet name="MATERIA 3" sheetId="4" r:id="rId3"/>
    <sheet name="MATERIA 4" sheetId="5" r:id="rId4"/>
    <sheet name="MATERIA 5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6" l="1"/>
  <c r="O34" i="6"/>
  <c r="N34" i="6"/>
  <c r="M34" i="6"/>
  <c r="P33" i="6"/>
  <c r="P36" i="6" s="1"/>
  <c r="O33" i="6"/>
  <c r="N33" i="6"/>
  <c r="M33" i="6"/>
  <c r="L36" i="6"/>
  <c r="P32" i="6"/>
  <c r="P35" i="6" s="1"/>
  <c r="O32" i="6"/>
  <c r="O35" i="6" s="1"/>
  <c r="N32" i="6"/>
  <c r="N35" i="6" s="1"/>
  <c r="M32" i="6"/>
  <c r="L32" i="6"/>
  <c r="L35" i="6" s="1"/>
  <c r="K32" i="6"/>
  <c r="J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M45" i="5" s="1"/>
  <c r="L42" i="5"/>
  <c r="K42" i="5"/>
  <c r="J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32" i="4"/>
  <c r="O32" i="4"/>
  <c r="N32" i="4"/>
  <c r="M32" i="4"/>
  <c r="P31" i="4"/>
  <c r="O31" i="4"/>
  <c r="N31" i="4"/>
  <c r="M31" i="4"/>
  <c r="P30" i="4"/>
  <c r="P33" i="4" s="1"/>
  <c r="O30" i="4"/>
  <c r="N30" i="4"/>
  <c r="M30" i="4"/>
  <c r="L30" i="4"/>
  <c r="L33" i="4" s="1"/>
  <c r="K30" i="4"/>
  <c r="J3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P35" i="3"/>
  <c r="O35" i="3"/>
  <c r="N35" i="3"/>
  <c r="M35" i="3"/>
  <c r="P34" i="3"/>
  <c r="O34" i="3"/>
  <c r="N34" i="3"/>
  <c r="M34" i="3"/>
  <c r="P33" i="3"/>
  <c r="O33" i="3"/>
  <c r="N33" i="3"/>
  <c r="N36" i="3" s="1"/>
  <c r="M33" i="3"/>
  <c r="M36" i="3" s="1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K35" i="6" l="1"/>
  <c r="L45" i="5"/>
  <c r="P45" i="5"/>
  <c r="M46" i="5"/>
  <c r="K33" i="4"/>
  <c r="O33" i="4"/>
  <c r="L34" i="4"/>
  <c r="P34" i="4"/>
  <c r="M37" i="3"/>
  <c r="L36" i="3"/>
  <c r="P36" i="3"/>
  <c r="N37" i="3"/>
  <c r="N36" i="6"/>
  <c r="K36" i="6"/>
  <c r="M35" i="6"/>
  <c r="K36" i="3"/>
  <c r="O36" i="3"/>
  <c r="K37" i="3"/>
  <c r="O37" i="3"/>
  <c r="L37" i="3"/>
  <c r="P37" i="3"/>
  <c r="M34" i="4"/>
  <c r="M33" i="4"/>
  <c r="N34" i="4"/>
  <c r="N33" i="4"/>
  <c r="K34" i="4"/>
  <c r="O34" i="4"/>
  <c r="N46" i="5"/>
  <c r="N45" i="5"/>
  <c r="K46" i="5"/>
  <c r="O46" i="5"/>
  <c r="K45" i="5"/>
  <c r="O45" i="5"/>
  <c r="L46" i="5"/>
  <c r="P46" i="5"/>
  <c r="J46" i="5"/>
  <c r="J45" i="5"/>
  <c r="Q44" i="5"/>
  <c r="Q32" i="4"/>
  <c r="J33" i="4"/>
  <c r="J36" i="3"/>
  <c r="Q35" i="3"/>
  <c r="J37" i="3"/>
  <c r="J36" i="6"/>
  <c r="J35" i="6"/>
  <c r="Q34" i="6"/>
  <c r="M36" i="6"/>
  <c r="O36" i="6"/>
  <c r="Q32" i="6"/>
  <c r="Q33" i="6"/>
  <c r="Q36" i="6" s="1"/>
  <c r="Q42" i="5"/>
  <c r="Q43" i="5"/>
  <c r="J34" i="4"/>
  <c r="Q30" i="4"/>
  <c r="Q31" i="4"/>
  <c r="Q34" i="4" s="1"/>
  <c r="Q33" i="3"/>
  <c r="Q34" i="3"/>
  <c r="L50" i="1"/>
  <c r="M50" i="1"/>
  <c r="N50" i="1"/>
  <c r="O50" i="1"/>
  <c r="P50" i="1"/>
  <c r="L49" i="1"/>
  <c r="M49" i="1"/>
  <c r="N49" i="1"/>
  <c r="O49" i="1"/>
  <c r="P49" i="1"/>
  <c r="K48" i="1"/>
  <c r="L48" i="1"/>
  <c r="M48" i="1"/>
  <c r="N48" i="1"/>
  <c r="O48" i="1"/>
  <c r="P48" i="1"/>
  <c r="J48" i="1"/>
  <c r="Q45" i="5" l="1"/>
  <c r="Q46" i="5"/>
  <c r="Q33" i="4"/>
  <c r="Q37" i="3"/>
  <c r="Q36" i="3"/>
  <c r="Q35" i="6"/>
  <c r="K52" i="1" l="1"/>
  <c r="L52" i="1"/>
  <c r="M52" i="1"/>
  <c r="N52" i="1"/>
  <c r="O52" i="1"/>
  <c r="P52" i="1"/>
  <c r="K51" i="1"/>
  <c r="L51" i="1"/>
  <c r="M51" i="1"/>
  <c r="N51" i="1"/>
  <c r="O51" i="1"/>
  <c r="P51" i="1"/>
  <c r="J52" i="1"/>
  <c r="J51" i="1"/>
  <c r="Q50" i="1" l="1"/>
  <c r="Q49" i="1"/>
  <c r="Q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2" i="1" l="1"/>
  <c r="Q51" i="1"/>
</calcChain>
</file>

<file path=xl/sharedStrings.xml><?xml version="1.0" encoding="utf-8"?>
<sst xmlns="http://schemas.openxmlformats.org/spreadsheetml/2006/main" count="456" uniqueCount="298">
  <si>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</si>
  <si>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</si>
  <si>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</si>
  <si>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</si>
  <si>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</si>
  <si>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</si>
  <si>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</si>
  <si>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</si>
  <si>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</si>
  <si>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</si>
  <si>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</si>
  <si>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</si>
  <si>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</si>
  <si>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</si>
  <si>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</si>
  <si>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</si>
  <si>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</si>
  <si>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</si>
  <si>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</si>
  <si>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</si>
  <si>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</si>
  <si>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</si>
  <si>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</si>
  <si>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</si>
  <si>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ALVAREZ MIXTEGA  ITZTEL ARELY</t>
  </si>
  <si>
    <t>221U0268</t>
  </si>
  <si>
    <t>221U0274</t>
  </si>
  <si>
    <t>221U0279</t>
  </si>
  <si>
    <t>201U0171</t>
  </si>
  <si>
    <t>221U0280</t>
  </si>
  <si>
    <t>221U0293</t>
  </si>
  <si>
    <t>221U0295</t>
  </si>
  <si>
    <t>221U0455</t>
  </si>
  <si>
    <t>221U0300</t>
  </si>
  <si>
    <t>221U0308</t>
  </si>
  <si>
    <t>221U0312</t>
  </si>
  <si>
    <t>221U0346</t>
  </si>
  <si>
    <t>221U0810</t>
  </si>
  <si>
    <t>221U0319</t>
  </si>
  <si>
    <t>221U0325</t>
  </si>
  <si>
    <t>221U0326</t>
  </si>
  <si>
    <t>221U0335</t>
  </si>
  <si>
    <t>221U0336</t>
  </si>
  <si>
    <t>221U0337</t>
  </si>
  <si>
    <t>221U0341</t>
  </si>
  <si>
    <t>221U0344</t>
  </si>
  <si>
    <t>BUSTAMANTE TOTO BRYAN URIEL</t>
  </si>
  <si>
    <t>CASTILLO VELASCO ELIZABETH</t>
  </si>
  <si>
    <t>CHIGO VELASCO ALEXANDRO</t>
  </si>
  <si>
    <t>HERNÁNDEZ CISNEROS JOSÉ CARLOS</t>
  </si>
  <si>
    <t>HERNÁNDEZ COSME AURA MABEL</t>
  </si>
  <si>
    <t>LÓPEZ PALACIOS MARÍA JOSÉ</t>
  </si>
  <si>
    <t>LUCHO MUÑOZ ALEYDIS LISETTE</t>
  </si>
  <si>
    <t>MENDOZA ACULTECO CLAUDIA JAZMIN</t>
  </si>
  <si>
    <t>MORALES HERNÁNDEZ CRISTHIAN DE JESÚS</t>
  </si>
  <si>
    <t>MORISCO SANTANA EVELYN</t>
  </si>
  <si>
    <t>PELAYO DOMÍNGUEZ DANIELA</t>
  </si>
  <si>
    <t>PITALUA MÁRTÍNEZ ANDREA</t>
  </si>
  <si>
    <t>RODRÍGUEZ ZAMORA ESTRELLA</t>
  </si>
  <si>
    <t>ROSARIO OBIL DAVID</t>
  </si>
  <si>
    <t>TORRES TOM ALINE</t>
  </si>
  <si>
    <t>USCANGA REYES CHRISTOPHER</t>
  </si>
  <si>
    <t>VERDEJO LUNA AGUSTÍN</t>
  </si>
  <si>
    <t>VARA CHACHA FELISA GUADALUPE</t>
  </si>
  <si>
    <t>NA</t>
  </si>
  <si>
    <t>FUNCIÓN ADMINISTRATIVA I</t>
  </si>
  <si>
    <t>205 B</t>
  </si>
  <si>
    <t>FEBRERO-JULIO 2023</t>
  </si>
  <si>
    <t>M.C.A PATRICIA ELIZBETH DAVID MIROS</t>
  </si>
  <si>
    <t>COMUNICACIÓN CORPORATIVA</t>
  </si>
  <si>
    <t>205 C</t>
  </si>
  <si>
    <t>M.C.A PATRICIA ELIZABETH DAVID MIROS</t>
  </si>
  <si>
    <t>221U0270</t>
  </si>
  <si>
    <t>221U0281</t>
  </si>
  <si>
    <t>221U0837</t>
  </si>
  <si>
    <t>221U0282</t>
  </si>
  <si>
    <t>221U0289</t>
  </si>
  <si>
    <t>221U0290</t>
  </si>
  <si>
    <t>221U0291</t>
  </si>
  <si>
    <t>221U0297</t>
  </si>
  <si>
    <t>221U0298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</si>
  <si>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</si>
  <si>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</si>
  <si>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</si>
  <si>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</si>
  <si>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</si>
  <si>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</si>
  <si>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</si>
  <si>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</si>
  <si>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</si>
  <si>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</si>
  <si>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</si>
  <si>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</si>
  <si>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ANDRADE CARMONA LESLIE</t>
  </si>
  <si>
    <t>CHIGUIL  CHAGALA JUAN EDUARDO</t>
  </si>
  <si>
    <t>CHONTAL MUÑOZ ARELI NOEMI</t>
  </si>
  <si>
    <t>CHONTAL VILLEGAS JORGE ALFREDO</t>
  </si>
  <si>
    <t>ESCRIBANO PRETELIN OSCAR MANUEL</t>
  </si>
  <si>
    <t>GARCÍA MARTÍNEZ LIZETH</t>
  </si>
  <si>
    <t>GONZÁLEZ FLORES  JUAN FERNANDO</t>
  </si>
  <si>
    <t>HERRERA ROLON SHAILA</t>
  </si>
  <si>
    <t>JIMENEZ TENORIO CHRISTIAN JHOVANY</t>
  </si>
  <si>
    <t>MEZO POLITO YULISSA</t>
  </si>
  <si>
    <t>PAEZ GONZÁLEZ KENIA JOCELYN</t>
  </si>
  <si>
    <t>PALAS CHACHA DANIELA JOSSAJANDHY</t>
  </si>
  <si>
    <t>PUCHETA ARRES JUAN ÁNGEL</t>
  </si>
  <si>
    <t>PUCHETA PALAGOT KARINA GUADALUPE</t>
  </si>
  <si>
    <t>PUCHETA VILLEGAS SERGIO ALMIR</t>
  </si>
  <si>
    <t>RODRÍGUEZ XOLO MONSERRAT</t>
  </si>
  <si>
    <t>SALAZAR MARCIAL ROSA ISELA</t>
  </si>
  <si>
    <t>TEMICH CHAGALA JOSÉ FERNANDO</t>
  </si>
  <si>
    <t>TEMICH ZAPO ORLANDO DE JESÚS</t>
  </si>
  <si>
    <t>TEOBA COTO MIGUEL ÁNGEL</t>
  </si>
  <si>
    <t>VELASCO MEZO LUIS ÁNGEL</t>
  </si>
  <si>
    <t>M.C.A. PATRICIA ELIZABETH DAVID MIROS</t>
  </si>
  <si>
    <t>FUNDAMENTOS DE MERCADOTECNIA</t>
  </si>
  <si>
    <t>405 B</t>
  </si>
  <si>
    <t>211U0219</t>
  </si>
  <si>
    <t>211U0217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</si>
  <si>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</si>
  <si>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</si>
  <si>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</si>
  <si>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</si>
  <si>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</si>
  <si>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</si>
  <si>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</si>
  <si>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</si>
  <si>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</si>
  <si>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</si>
  <si>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</si>
  <si>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</si>
  <si>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</si>
  <si>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</si>
  <si>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</si>
  <si>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</si>
  <si>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</si>
  <si>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</si>
  <si>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</si>
  <si>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</si>
  <si>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</si>
  <si>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</si>
  <si>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PAXTIAN VILLEGAS YAZMIN DEL CARMEN</t>
  </si>
  <si>
    <t>PRETELIN FONSECA MARÍA JOSÉ</t>
  </si>
  <si>
    <t>PUCHETA VELASCO DANIEL</t>
  </si>
  <si>
    <t>RESENDIZ COBAXIN BRAD HILARIO</t>
  </si>
  <si>
    <t>REYES TORRES JALIL</t>
  </si>
  <si>
    <t>SALAS BAXIN DANAHÍ</t>
  </si>
  <si>
    <t>SINACA RUÍZ MARITZA JACQUELINE</t>
  </si>
  <si>
    <t>TEPACH COBAXIN LENCY MARÍA</t>
  </si>
  <si>
    <t>TORNADO HERNÁNDEZ KAREN</t>
  </si>
  <si>
    <t>201U0419</t>
  </si>
  <si>
    <t>201U0133</t>
  </si>
  <si>
    <t>201U0134</t>
  </si>
  <si>
    <t>181U0243</t>
  </si>
  <si>
    <t>201U0135</t>
  </si>
  <si>
    <t>201U0136</t>
  </si>
  <si>
    <t>201U0138</t>
  </si>
  <si>
    <t>201U0139</t>
  </si>
  <si>
    <t>191U0230</t>
  </si>
  <si>
    <t>201U0143</t>
  </si>
  <si>
    <t>201U0452</t>
  </si>
  <si>
    <t>201U0431</t>
  </si>
  <si>
    <t>201U0149</t>
  </si>
  <si>
    <t>201U0150</t>
  </si>
  <si>
    <t>201U0153</t>
  </si>
  <si>
    <t>201U0154</t>
  </si>
  <si>
    <t>201U0164</t>
  </si>
  <si>
    <t>201U0156</t>
  </si>
  <si>
    <t>201U0158</t>
  </si>
  <si>
    <t>201U0516</t>
  </si>
  <si>
    <t>201U0491</t>
  </si>
  <si>
    <t>201U0159</t>
  </si>
  <si>
    <t>201U0160</t>
  </si>
  <si>
    <t>201U0161</t>
  </si>
  <si>
    <t>201U0518</t>
  </si>
  <si>
    <t>201U0163</t>
  </si>
  <si>
    <t>201U0165</t>
  </si>
  <si>
    <t>201U0318</t>
  </si>
  <si>
    <t>201U0166</t>
  </si>
  <si>
    <t>201U0167</t>
  </si>
  <si>
    <t>FEBRERO JULIO 2023</t>
  </si>
  <si>
    <t>M.C.A.PATRICIA ELIZABETH DAVID MIROS</t>
  </si>
  <si>
    <t>INNOVACIÓN Y EMPRENDEDURISMO</t>
  </si>
  <si>
    <t>AVILA ARVEA STEFANY ANDREA</t>
  </si>
  <si>
    <t>CANELA OLIVER ALEXANDRA</t>
  </si>
  <si>
    <t>CHONTAL PELAYO VÍCTOR MANUEL</t>
  </si>
  <si>
    <t>CINTA CRUZ SAURI EMANUEL</t>
  </si>
  <si>
    <t>DOMÍNGUEZ CAMPECHANO ELIZABETH</t>
  </si>
  <si>
    <t>DOMÍNGUEZ PROMOTOR CORAL</t>
  </si>
  <si>
    <t>ESCRIBANO RODRÍGUEZ EDGAR OMAR</t>
  </si>
  <si>
    <t>FARIAS POUCHOULEN SAHIAN</t>
  </si>
  <si>
    <t>GARCÍA ESPINOZA YOSELIN MELINA</t>
  </si>
  <si>
    <t>GRACÍA MARTÍNEZ GUSTAVO RODOLFO</t>
  </si>
  <si>
    <t>MIROS HERRERA ADELINE</t>
  </si>
  <si>
    <t>PAEZ SANTOS YOLIVEY</t>
  </si>
  <si>
    <t>PÉREZ MARTÍNEZ JOALY LIZBETH</t>
  </si>
  <si>
    <t>PÉREZ USCANGA MARIELLA YAMILETH</t>
  </si>
  <si>
    <t>PUCHETA MIROS MAYRA GUADALUPE</t>
  </si>
  <si>
    <t>QUINTO TOME MARISOL DE JESÚS</t>
  </si>
  <si>
    <t>RODRÍGUEZ XALATE SANDRA ITZEL</t>
  </si>
  <si>
    <t>ROQUE NAVARRETE DAYSEE GUADALUPE</t>
  </si>
  <si>
    <t>SÁNCHEZ HERNÁNDEZ URIEL DEL ÁNGEL</t>
  </si>
  <si>
    <t>SERRANO SALAZAR ANDREA</t>
  </si>
  <si>
    <t>SINTA GONZÁLEZ AEELEN INES</t>
  </si>
  <si>
    <t>SINTA TEMICH GABRIELA</t>
  </si>
  <si>
    <t>TENORIO JIMENEZ ALBA ITZEL</t>
  </si>
  <si>
    <t>TEPACH ARRES MARÍA GUADALUPE</t>
  </si>
  <si>
    <t>TORRES PIÑA LUISA ARTURINA</t>
  </si>
  <si>
    <t>TURRENT HERNÁNDEZ LILIANA DEL CARMEN</t>
  </si>
  <si>
    <t>VELASCO CHIMA YURIDIA</t>
  </si>
  <si>
    <t>VILLEGAS COBAXIN MARÍA JOSÉ</t>
  </si>
  <si>
    <t>XALATE MENDOZA MARÍA FERNANDA</t>
  </si>
  <si>
    <t>XOLO BAXIN YURI DIANA</t>
  </si>
  <si>
    <t>XOLO CUAZOZON SAMUEL ISAI</t>
  </si>
  <si>
    <t>191U0200</t>
  </si>
  <si>
    <t>191U0201</t>
  </si>
  <si>
    <t>191U0202</t>
  </si>
  <si>
    <t>191U0204</t>
  </si>
  <si>
    <t>191U0205</t>
  </si>
  <si>
    <t>191U0206</t>
  </si>
  <si>
    <t>191U0212</t>
  </si>
  <si>
    <t>191U0214</t>
  </si>
  <si>
    <t>191U0222</t>
  </si>
  <si>
    <t>191U0226</t>
  </si>
  <si>
    <t>191U0228</t>
  </si>
  <si>
    <t>191U0229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</si>
  <si>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</si>
  <si>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</si>
  <si>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</si>
  <si>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</si>
  <si>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</si>
  <si>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</si>
  <si>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</si>
  <si>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</si>
  <si>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</si>
  <si>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</si>
  <si>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191U0255</t>
  </si>
  <si>
    <t>191U0258</t>
  </si>
  <si>
    <t>191U0259</t>
  </si>
  <si>
    <t>191U0260</t>
  </si>
  <si>
    <t>191U0263</t>
  </si>
  <si>
    <t>191U0267</t>
  </si>
  <si>
    <t>191U0268</t>
  </si>
  <si>
    <t>191U0270</t>
  </si>
  <si>
    <t>191U0276</t>
  </si>
  <si>
    <t>191U0279</t>
  </si>
  <si>
    <t>191U0281</t>
  </si>
  <si>
    <t>191U0282</t>
  </si>
  <si>
    <t>191U0283</t>
  </si>
  <si>
    <t>191U0284</t>
  </si>
  <si>
    <t>191U0286</t>
  </si>
  <si>
    <t>ANTEMATE GARCÍA  MARÍA GUADALUPE</t>
  </si>
  <si>
    <t>ANTEMATE PELAYO LUZ ORLETH</t>
  </si>
  <si>
    <t>BARRERA MARTÍNEEZ DENISSE ALEJANDRA</t>
  </si>
  <si>
    <t>BECERRA DIEZ OSWALDO</t>
  </si>
  <si>
    <t>CAGAL MALAGA LUIS ANTONIO</t>
  </si>
  <si>
    <t>CAGAL TOTO MARÍA DEL CIELO</t>
  </si>
  <si>
    <t>CARVAJAL LÓPEZ ANGELICA ELIZABETH</t>
  </si>
  <si>
    <t xml:space="preserve">CHÁVEZ PUCHETA AZUCENA ABIGAIL </t>
  </si>
  <si>
    <t>DOMÍNGUEZ PROMOTOR JOSELIN</t>
  </si>
  <si>
    <t>FERMÁN CAMPOS MARIANA ABIGAIL</t>
  </si>
  <si>
    <t>FIGUEROA DOMÍNGUEZ STEPHANIA</t>
  </si>
  <si>
    <t>FIGUEROA SOSA LESLY ALEJANDRA</t>
  </si>
  <si>
    <t>GUATEMALA ISLABA ARISBEL</t>
  </si>
  <si>
    <t>ISIDORO CARRANZA ANAYELI</t>
  </si>
  <si>
    <t>IXBA PÉREZ HISLENE</t>
  </si>
  <si>
    <t>IXTEPAN ESPRONCEDA ALICIA DEL CARMEN</t>
  </si>
  <si>
    <t>JULIO ANTELE ELIZABETH</t>
  </si>
  <si>
    <t>LÓPEZ CENO JESÚS DAVID</t>
  </si>
  <si>
    <t>LUCHO ATAXCA CINDY SADAY</t>
  </si>
  <si>
    <t>LUNA CANELA IVETTE GUADALUPE</t>
  </si>
  <si>
    <t>MALAGA CHIGO MARÍA GUADALUPE</t>
  </si>
  <si>
    <t>MAZABA CARRANZA TANIA</t>
  </si>
  <si>
    <t>MORA LUNA KARLA VIANEY</t>
  </si>
  <si>
    <t>MOTO TORRES PERLA DHAMAR</t>
  </si>
  <si>
    <t>OBIL VÁZQUEZ MANUEL ANTONIO</t>
  </si>
  <si>
    <t>OTERO HERNÁNDEZ JAZMÍN</t>
  </si>
  <si>
    <t>PÉREZ ABRAJAN DEYSI</t>
  </si>
  <si>
    <t>PONCE ANOTA CARLOS JOAQUÍN</t>
  </si>
  <si>
    <t>PUCHETA MALAGA VITIA ANDREA</t>
  </si>
  <si>
    <t>PUCHETA VENTURA REYNA DEL ROSARIO</t>
  </si>
  <si>
    <t>ROJAS ABRAHAM LUIS FERNANDO</t>
  </si>
  <si>
    <t>TEMICH MARCIAL ERIKA ISABEL</t>
  </si>
  <si>
    <t>TEOBAL HERRERA SAMUEL ADONAY</t>
  </si>
  <si>
    <t>TINOCO DAVID BLANCA ELIZABETH</t>
  </si>
  <si>
    <t>VELAZQUEZ MIL ALEXANDER</t>
  </si>
  <si>
    <t>VICHI VICTORIO JOSHAJANY</t>
  </si>
  <si>
    <t>XOLOT PICHAL MARÍA GUADALUPE</t>
  </si>
  <si>
    <t>ZARATE TEMICH ROSA ISELA</t>
  </si>
  <si>
    <t>LÓPEZ SALAZAR ALEJANDRO</t>
  </si>
  <si>
    <t>211U0584</t>
  </si>
  <si>
    <t>ZARAGOZA PALACIOS ALEJANDRA VANESA</t>
  </si>
  <si>
    <t>211U0259</t>
  </si>
  <si>
    <t>M.C.APATRICIA ELIZABETH DAVID MIROS</t>
  </si>
  <si>
    <t>PATRICIA ELIZABETH DAVID MIROS</t>
  </si>
  <si>
    <t>CONSULTORIA EMPRESARIAL</t>
  </si>
  <si>
    <t>805 A</t>
  </si>
  <si>
    <t>CHAGALA PACHECO FLOR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</si>
</sst>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0"/>
  <sheetViews>
    <sheetView topLeftCell="A16" zoomScale="136" zoomScaleNormal="136" workbookViewId="0">
      <selection activeCell="G37" sqref="G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6.855468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65</v>
      </c>
      <c r="E4" s="40"/>
      <c r="F4" s="40"/>
      <c r="G4" s="40"/>
      <c r="I4" t="s">
        <v>1</v>
      </c>
      <c r="J4" s="41" t="s">
        <v>66</v>
      </c>
      <c r="K4" s="41"/>
      <c r="M4" t="s">
        <v>2</v>
      </c>
      <c r="N4" s="42">
        <v>45077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67</v>
      </c>
      <c r="E6" s="41"/>
      <c r="F6" s="41"/>
      <c r="G6" s="41"/>
      <c r="I6" s="27" t="s">
        <v>22</v>
      </c>
      <c r="J6" s="27"/>
      <c r="K6" s="43" t="s">
        <v>68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25</v>
      </c>
      <c r="D9" s="36" t="s">
        <v>24</v>
      </c>
      <c r="E9" s="36"/>
      <c r="F9" s="36"/>
      <c r="G9" s="36"/>
      <c r="H9" s="36"/>
      <c r="I9" s="36"/>
      <c r="J9" s="4">
        <v>83</v>
      </c>
      <c r="K9" s="4">
        <v>94</v>
      </c>
      <c r="L9" s="4">
        <v>94</v>
      </c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26</v>
      </c>
      <c r="D10" s="36" t="s">
        <v>46</v>
      </c>
      <c r="E10" s="36"/>
      <c r="F10" s="36"/>
      <c r="G10" s="36"/>
      <c r="H10" s="36"/>
      <c r="I10" s="36"/>
      <c r="J10" s="4">
        <v>88</v>
      </c>
      <c r="K10" s="4">
        <v>97</v>
      </c>
      <c r="L10" s="4">
        <v>89</v>
      </c>
      <c r="M10" s="4"/>
      <c r="N10" s="4"/>
      <c r="O10" s="4"/>
      <c r="P10" s="4"/>
      <c r="Q10" s="10"/>
    </row>
    <row r="11" spans="2:18" x14ac:dyDescent="0.25">
      <c r="B11" s="6">
        <f t="shared" ref="B11:B29" si="0">B10+1</f>
        <v>3</v>
      </c>
      <c r="C11" s="16" t="s">
        <v>27</v>
      </c>
      <c r="D11" s="36" t="s">
        <v>297</v>
      </c>
      <c r="E11" s="36"/>
      <c r="F11" s="36"/>
      <c r="G11" s="36"/>
      <c r="H11" s="36"/>
      <c r="I11" s="36"/>
      <c r="J11" s="4">
        <v>79</v>
      </c>
      <c r="K11" s="4">
        <v>96</v>
      </c>
      <c r="L11" s="4">
        <v>82</v>
      </c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6" t="s">
        <v>28</v>
      </c>
      <c r="D12" s="36" t="s">
        <v>47</v>
      </c>
      <c r="E12" s="36"/>
      <c r="F12" s="36"/>
      <c r="G12" s="36"/>
      <c r="H12" s="36"/>
      <c r="I12" s="36"/>
      <c r="J12" s="4">
        <v>70</v>
      </c>
      <c r="K12" s="4" t="s">
        <v>64</v>
      </c>
      <c r="L12" s="4" t="s">
        <v>64</v>
      </c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29</v>
      </c>
      <c r="D13" s="36" t="s">
        <v>48</v>
      </c>
      <c r="E13" s="36"/>
      <c r="F13" s="36"/>
      <c r="G13" s="36"/>
      <c r="H13" s="36"/>
      <c r="I13" s="36"/>
      <c r="J13" s="4">
        <v>71</v>
      </c>
      <c r="K13" s="4">
        <v>94</v>
      </c>
      <c r="L13" s="4" t="s">
        <v>64</v>
      </c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7" t="s">
        <v>30</v>
      </c>
      <c r="D14" s="36" t="s">
        <v>49</v>
      </c>
      <c r="E14" s="36"/>
      <c r="F14" s="36"/>
      <c r="G14" s="36"/>
      <c r="H14" s="36"/>
      <c r="I14" s="36"/>
      <c r="J14" s="4" t="s">
        <v>64</v>
      </c>
      <c r="K14" s="4" t="s">
        <v>64</v>
      </c>
      <c r="L14" s="4" t="s">
        <v>64</v>
      </c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31</v>
      </c>
      <c r="D15" s="36" t="s">
        <v>50</v>
      </c>
      <c r="E15" s="36"/>
      <c r="F15" s="36"/>
      <c r="G15" s="36"/>
      <c r="H15" s="36"/>
      <c r="I15" s="36"/>
      <c r="J15" s="4" t="s">
        <v>64</v>
      </c>
      <c r="K15" s="4">
        <v>94</v>
      </c>
      <c r="L15" s="4">
        <v>87</v>
      </c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32</v>
      </c>
      <c r="D16" s="36" t="s">
        <v>51</v>
      </c>
      <c r="E16" s="36"/>
      <c r="F16" s="36"/>
      <c r="G16" s="36"/>
      <c r="H16" s="36"/>
      <c r="I16" s="36"/>
      <c r="J16" s="4" t="s">
        <v>64</v>
      </c>
      <c r="K16" s="4" t="s">
        <v>64</v>
      </c>
      <c r="L16" s="4" t="s">
        <v>64</v>
      </c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6" t="s">
        <v>33</v>
      </c>
      <c r="D17" s="36" t="s">
        <v>52</v>
      </c>
      <c r="E17" s="36"/>
      <c r="F17" s="36"/>
      <c r="G17" s="36"/>
      <c r="H17" s="36"/>
      <c r="I17" s="36"/>
      <c r="J17" s="4">
        <v>88</v>
      </c>
      <c r="K17" s="4">
        <v>70</v>
      </c>
      <c r="L17" s="4">
        <v>85</v>
      </c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16" t="s">
        <v>34</v>
      </c>
      <c r="D18" s="36" t="s">
        <v>53</v>
      </c>
      <c r="E18" s="36"/>
      <c r="F18" s="36"/>
      <c r="G18" s="36"/>
      <c r="H18" s="36"/>
      <c r="I18" s="36"/>
      <c r="J18" s="4">
        <v>86</v>
      </c>
      <c r="K18" s="4">
        <v>70</v>
      </c>
      <c r="L18" s="4">
        <v>86</v>
      </c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6" t="s">
        <v>35</v>
      </c>
      <c r="D19" s="36" t="s">
        <v>54</v>
      </c>
      <c r="E19" s="36"/>
      <c r="F19" s="36"/>
      <c r="G19" s="36"/>
      <c r="H19" s="36"/>
      <c r="I19" s="36"/>
      <c r="J19" s="4">
        <v>75</v>
      </c>
      <c r="K19" s="4">
        <v>91</v>
      </c>
      <c r="L19" s="4" t="s">
        <v>64</v>
      </c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6" t="s">
        <v>36</v>
      </c>
      <c r="D20" s="36" t="s">
        <v>55</v>
      </c>
      <c r="E20" s="36"/>
      <c r="F20" s="36"/>
      <c r="G20" s="36"/>
      <c r="H20" s="36"/>
      <c r="I20" s="36"/>
      <c r="J20" s="4">
        <v>77</v>
      </c>
      <c r="K20" s="4">
        <v>97</v>
      </c>
      <c r="L20" s="4">
        <v>90</v>
      </c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6" t="s">
        <v>37</v>
      </c>
      <c r="D21" s="36" t="s">
        <v>56</v>
      </c>
      <c r="E21" s="36"/>
      <c r="F21" s="36"/>
      <c r="G21" s="36"/>
      <c r="H21" s="36"/>
      <c r="I21" s="36"/>
      <c r="J21" s="4">
        <v>80</v>
      </c>
      <c r="K21" s="4">
        <v>93</v>
      </c>
      <c r="L21" s="4" t="s">
        <v>64</v>
      </c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6" t="s">
        <v>38</v>
      </c>
      <c r="D22" s="36" t="s">
        <v>57</v>
      </c>
      <c r="E22" s="36"/>
      <c r="F22" s="36"/>
      <c r="G22" s="36"/>
      <c r="H22" s="36"/>
      <c r="I22" s="36"/>
      <c r="J22" s="4">
        <v>98</v>
      </c>
      <c r="K22" s="4">
        <v>89</v>
      </c>
      <c r="L22" s="4">
        <v>78</v>
      </c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6" t="s">
        <v>39</v>
      </c>
      <c r="D23" s="36" t="s">
        <v>58</v>
      </c>
      <c r="E23" s="36"/>
      <c r="F23" s="36"/>
      <c r="G23" s="36"/>
      <c r="H23" s="36"/>
      <c r="I23" s="36"/>
      <c r="J23" s="4">
        <v>98</v>
      </c>
      <c r="K23" s="4">
        <v>93</v>
      </c>
      <c r="L23" s="4">
        <v>84</v>
      </c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6" t="s">
        <v>40</v>
      </c>
      <c r="D24" s="36" t="s">
        <v>59</v>
      </c>
      <c r="E24" s="36"/>
      <c r="F24" s="36"/>
      <c r="G24" s="36"/>
      <c r="H24" s="36"/>
      <c r="I24" s="36"/>
      <c r="J24" s="4">
        <v>83</v>
      </c>
      <c r="K24" s="4">
        <v>93</v>
      </c>
      <c r="L24" s="4">
        <v>97</v>
      </c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6" t="s">
        <v>41</v>
      </c>
      <c r="D25" s="36" t="s">
        <v>60</v>
      </c>
      <c r="E25" s="36"/>
      <c r="F25" s="36"/>
      <c r="G25" s="36"/>
      <c r="H25" s="36"/>
      <c r="I25" s="36"/>
      <c r="J25" s="4" t="s">
        <v>64</v>
      </c>
      <c r="K25" s="4" t="s">
        <v>64</v>
      </c>
      <c r="L25" s="4" t="s">
        <v>64</v>
      </c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6" t="s">
        <v>42</v>
      </c>
      <c r="D26" s="36" t="s">
        <v>61</v>
      </c>
      <c r="E26" s="36"/>
      <c r="F26" s="36"/>
      <c r="G26" s="36"/>
      <c r="H26" s="36"/>
      <c r="I26" s="36"/>
      <c r="J26" s="4">
        <v>82</v>
      </c>
      <c r="K26" s="4" t="s">
        <v>64</v>
      </c>
      <c r="L26" s="4">
        <v>89</v>
      </c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6" t="s">
        <v>43</v>
      </c>
      <c r="D27" s="36" t="s">
        <v>63</v>
      </c>
      <c r="E27" s="36"/>
      <c r="F27" s="36"/>
      <c r="G27" s="36"/>
      <c r="H27" s="36"/>
      <c r="I27" s="36"/>
      <c r="J27" s="4">
        <v>80</v>
      </c>
      <c r="K27" s="4">
        <v>99</v>
      </c>
      <c r="L27" s="4">
        <v>86</v>
      </c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7" t="s">
        <v>44</v>
      </c>
      <c r="D28" s="36" t="s">
        <v>62</v>
      </c>
      <c r="E28" s="36"/>
      <c r="F28" s="36"/>
      <c r="G28" s="36"/>
      <c r="H28" s="36"/>
      <c r="I28" s="36"/>
      <c r="J28" s="4">
        <v>73</v>
      </c>
      <c r="K28" s="4">
        <v>98</v>
      </c>
      <c r="L28" s="4">
        <v>81</v>
      </c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6" t="s">
        <v>45</v>
      </c>
      <c r="D29" s="36" t="s">
        <v>291</v>
      </c>
      <c r="E29" s="36"/>
      <c r="F29" s="36"/>
      <c r="G29" s="36"/>
      <c r="H29" s="36"/>
      <c r="I29" s="36"/>
      <c r="J29" s="4" t="s">
        <v>64</v>
      </c>
      <c r="K29" s="4" t="s">
        <v>64</v>
      </c>
      <c r="L29" s="4" t="s">
        <v>64</v>
      </c>
      <c r="M29" s="4"/>
      <c r="N29" s="4"/>
      <c r="O29" s="4"/>
      <c r="P29" s="4"/>
      <c r="Q29" s="10"/>
    </row>
    <row r="30" spans="2:17" x14ac:dyDescent="0.25">
      <c r="B30" s="6"/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3"/>
      <c r="D31" s="32"/>
      <c r="E31" s="33"/>
      <c r="F31" s="33"/>
      <c r="G31" s="33"/>
      <c r="H31" s="33"/>
      <c r="I31" s="34"/>
      <c r="J31" s="3"/>
      <c r="K31" s="3"/>
      <c r="L31" s="3"/>
      <c r="M31" s="3"/>
      <c r="N31" s="3"/>
      <c r="O31" s="3"/>
      <c r="P31" s="3"/>
      <c r="Q31" s="10">
        <f t="shared" ref="Q31" si="1">SUM(J31:P31)/7</f>
        <v>0</v>
      </c>
    </row>
    <row r="32" spans="2:17" x14ac:dyDescent="0.25">
      <c r="C32" s="27"/>
      <c r="D32" s="27"/>
      <c r="E32" s="1"/>
      <c r="H32" s="35" t="s">
        <v>19</v>
      </c>
      <c r="I32" s="35"/>
      <c r="J32" s="11">
        <f t="shared" ref="J32:P32" si="2">COUNTIF(J9:J31,"&gt;=70")</f>
        <v>16</v>
      </c>
      <c r="K32" s="11">
        <f t="shared" si="2"/>
        <v>15</v>
      </c>
      <c r="L32" s="11">
        <f t="shared" si="2"/>
        <v>13</v>
      </c>
      <c r="M32" s="11">
        <f t="shared" si="2"/>
        <v>0</v>
      </c>
      <c r="N32" s="11">
        <f t="shared" si="2"/>
        <v>0</v>
      </c>
      <c r="O32" s="11">
        <f t="shared" si="2"/>
        <v>0</v>
      </c>
      <c r="P32" s="11">
        <f t="shared" si="2"/>
        <v>0</v>
      </c>
      <c r="Q32" s="15">
        <f>COUNTIF(Q9:Q30,"&gt;=70")</f>
        <v>0</v>
      </c>
    </row>
    <row r="33" spans="3:17" x14ac:dyDescent="0.25">
      <c r="C33" s="27"/>
      <c r="D33" s="27"/>
      <c r="E33" s="8"/>
      <c r="H33" s="30" t="s">
        <v>20</v>
      </c>
      <c r="I33" s="30"/>
      <c r="J33" s="12">
        <v>5</v>
      </c>
      <c r="K33" s="12">
        <v>6</v>
      </c>
      <c r="L33" s="12">
        <v>8</v>
      </c>
      <c r="M33" s="12">
        <f t="shared" ref="L33:Q33" si="3">COUNTIF(M9:M31,"&lt;70")</f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1</v>
      </c>
    </row>
    <row r="34" spans="3:17" x14ac:dyDescent="0.25">
      <c r="C34" s="27"/>
      <c r="D34" s="27"/>
      <c r="E34" s="27"/>
      <c r="H34" s="30" t="s">
        <v>21</v>
      </c>
      <c r="I34" s="30"/>
      <c r="J34" s="12">
        <v>21</v>
      </c>
      <c r="K34" s="12">
        <v>21</v>
      </c>
      <c r="L34" s="12">
        <v>21</v>
      </c>
      <c r="M34" s="12">
        <f t="shared" ref="L34:Q34" si="4">COUNT(M9:M31)</f>
        <v>0</v>
      </c>
      <c r="N34" s="12">
        <f t="shared" si="4"/>
        <v>0</v>
      </c>
      <c r="O34" s="12">
        <f t="shared" si="4"/>
        <v>0</v>
      </c>
      <c r="P34" s="12">
        <f t="shared" si="4"/>
        <v>0</v>
      </c>
      <c r="Q34" s="12">
        <f t="shared" si="4"/>
        <v>1</v>
      </c>
    </row>
    <row r="35" spans="3:17" x14ac:dyDescent="0.25">
      <c r="C35" s="27"/>
      <c r="D35" s="27"/>
      <c r="E35" s="1"/>
      <c r="H35" s="31" t="s">
        <v>16</v>
      </c>
      <c r="I35" s="31"/>
      <c r="J35" s="13">
        <f>J32/J34</f>
        <v>0.76190476190476186</v>
      </c>
      <c r="K35" s="14">
        <f t="shared" ref="K35:Q35" si="5">K32/K34</f>
        <v>0.7142857142857143</v>
      </c>
      <c r="L35" s="14">
        <f t="shared" si="5"/>
        <v>0.61904761904761907</v>
      </c>
      <c r="M35" s="14" t="e">
        <f t="shared" si="5"/>
        <v>#DIV/0!</v>
      </c>
      <c r="N35" s="14" t="e">
        <f t="shared" si="5"/>
        <v>#DIV/0!</v>
      </c>
      <c r="O35" s="14" t="e">
        <f t="shared" si="5"/>
        <v>#DIV/0!</v>
      </c>
      <c r="P35" s="14" t="e">
        <f t="shared" si="5"/>
        <v>#DIV/0!</v>
      </c>
      <c r="Q35" s="14">
        <f t="shared" si="5"/>
        <v>0</v>
      </c>
    </row>
    <row r="36" spans="3:17" x14ac:dyDescent="0.25">
      <c r="C36" s="27"/>
      <c r="D36" s="27"/>
      <c r="E36" s="1"/>
      <c r="H36" s="31" t="s">
        <v>17</v>
      </c>
      <c r="I36" s="31"/>
      <c r="J36" s="13">
        <f>J33/J34</f>
        <v>0.23809523809523808</v>
      </c>
      <c r="K36" s="13">
        <f t="shared" ref="K36:Q36" si="6">K33/K34</f>
        <v>0.2857142857142857</v>
      </c>
      <c r="L36" s="14">
        <f t="shared" si="6"/>
        <v>0.38095238095238093</v>
      </c>
      <c r="M36" s="14" t="e">
        <f t="shared" si="6"/>
        <v>#DIV/0!</v>
      </c>
      <c r="N36" s="14" t="e">
        <f t="shared" si="6"/>
        <v>#DIV/0!</v>
      </c>
      <c r="O36" s="14" t="e">
        <f t="shared" si="6"/>
        <v>#DIV/0!</v>
      </c>
      <c r="P36" s="14" t="e">
        <f t="shared" si="6"/>
        <v>#DIV/0!</v>
      </c>
      <c r="Q36" s="14">
        <f t="shared" si="6"/>
        <v>1</v>
      </c>
    </row>
    <row r="37" spans="3:17" x14ac:dyDescent="0.25">
      <c r="C37" s="27"/>
      <c r="D37" s="27"/>
      <c r="E37" s="8"/>
    </row>
    <row r="38" spans="3:17" x14ac:dyDescent="0.25">
      <c r="C38" s="1"/>
      <c r="D38" s="1"/>
      <c r="E38" s="8"/>
    </row>
    <row r="39" spans="3:17" x14ac:dyDescent="0.25">
      <c r="J39" s="28" t="s">
        <v>294</v>
      </c>
      <c r="K39" s="28"/>
      <c r="L39" s="28"/>
      <c r="M39" s="28"/>
      <c r="N39" s="28"/>
      <c r="O39" s="28"/>
      <c r="P39" s="28"/>
    </row>
    <row r="40" spans="3:17" x14ac:dyDescent="0.25">
      <c r="J40" s="29" t="s">
        <v>18</v>
      </c>
      <c r="K40" s="29"/>
      <c r="L40" s="29"/>
      <c r="M40" s="29"/>
      <c r="N40" s="29"/>
      <c r="O40" s="29"/>
      <c r="P40" s="29"/>
    </row>
  </sheetData>
  <mergeCells count="4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8:I28"/>
    <mergeCell ref="D29:I29"/>
    <mergeCell ref="D30:I30"/>
    <mergeCell ref="D27:I27"/>
    <mergeCell ref="D31:I31"/>
    <mergeCell ref="C32:D32"/>
    <mergeCell ref="H32:I32"/>
    <mergeCell ref="C33:D33"/>
    <mergeCell ref="H33:I33"/>
    <mergeCell ref="C37:D37"/>
    <mergeCell ref="J39:P39"/>
    <mergeCell ref="J40:P40"/>
    <mergeCell ref="C34:E34"/>
    <mergeCell ref="H34:I34"/>
    <mergeCell ref="C35:D35"/>
    <mergeCell ref="H35:I35"/>
    <mergeCell ref="C36:D36"/>
    <mergeCell ref="H36:I3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1"/>
  <sheetViews>
    <sheetView topLeftCell="A19" zoomScale="148" zoomScaleNormal="148" workbookViewId="0">
      <selection activeCell="N30" sqref="N30"/>
    </sheetView>
  </sheetViews>
  <sheetFormatPr baseColWidth="10" defaultRowHeight="15" x14ac:dyDescent="0.2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69</v>
      </c>
      <c r="E4" s="40"/>
      <c r="F4" s="40"/>
      <c r="G4" s="40"/>
      <c r="I4" t="s">
        <v>1</v>
      </c>
      <c r="J4" s="41" t="s">
        <v>70</v>
      </c>
      <c r="K4" s="41"/>
      <c r="M4" t="s">
        <v>2</v>
      </c>
      <c r="N4" s="42">
        <v>45077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67</v>
      </c>
      <c r="E6" s="41"/>
      <c r="F6" s="41"/>
      <c r="G6" s="41"/>
      <c r="I6" s="27" t="s">
        <v>22</v>
      </c>
      <c r="J6" s="27"/>
      <c r="K6" s="43" t="s">
        <v>71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72</v>
      </c>
      <c r="D9" s="36" t="s">
        <v>93</v>
      </c>
      <c r="E9" s="36"/>
      <c r="F9" s="36"/>
      <c r="G9" s="36"/>
      <c r="H9" s="36"/>
      <c r="I9" s="36"/>
      <c r="J9" s="4" t="s">
        <v>64</v>
      </c>
      <c r="K9" s="4">
        <v>97</v>
      </c>
      <c r="L9" s="4">
        <v>89</v>
      </c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8" t="s">
        <v>73</v>
      </c>
      <c r="D10" s="36" t="s">
        <v>94</v>
      </c>
      <c r="E10" s="36"/>
      <c r="F10" s="36"/>
      <c r="G10" s="36"/>
      <c r="H10" s="36"/>
      <c r="I10" s="36"/>
      <c r="J10" s="4" t="s">
        <v>64</v>
      </c>
      <c r="K10" s="4" t="s">
        <v>64</v>
      </c>
      <c r="L10" s="4" t="s">
        <v>64</v>
      </c>
      <c r="M10" s="4"/>
      <c r="N10" s="4"/>
      <c r="O10" s="4"/>
      <c r="P10" s="4"/>
      <c r="Q10" s="10"/>
    </row>
    <row r="11" spans="2:18" x14ac:dyDescent="0.25">
      <c r="B11" s="6">
        <f t="shared" ref="B11:B30" si="0">B10+1</f>
        <v>3</v>
      </c>
      <c r="C11" s="18" t="s">
        <v>74</v>
      </c>
      <c r="D11" s="36" t="s">
        <v>95</v>
      </c>
      <c r="E11" s="36"/>
      <c r="F11" s="36"/>
      <c r="G11" s="36"/>
      <c r="H11" s="36"/>
      <c r="I11" s="36"/>
      <c r="J11" s="4">
        <v>82</v>
      </c>
      <c r="K11" s="4">
        <v>100</v>
      </c>
      <c r="L11" s="4">
        <v>90</v>
      </c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8" t="s">
        <v>75</v>
      </c>
      <c r="D12" s="36" t="s">
        <v>96</v>
      </c>
      <c r="E12" s="36"/>
      <c r="F12" s="36"/>
      <c r="G12" s="36"/>
      <c r="H12" s="36"/>
      <c r="I12" s="36"/>
      <c r="J12" s="4" t="s">
        <v>64</v>
      </c>
      <c r="K12" s="4" t="s">
        <v>64</v>
      </c>
      <c r="L12" s="4">
        <v>71</v>
      </c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8" t="s">
        <v>76</v>
      </c>
      <c r="D13" s="36" t="s">
        <v>97</v>
      </c>
      <c r="E13" s="36"/>
      <c r="F13" s="36"/>
      <c r="G13" s="36"/>
      <c r="H13" s="36"/>
      <c r="I13" s="36"/>
      <c r="J13" s="4" t="s">
        <v>64</v>
      </c>
      <c r="K13" s="4">
        <v>94</v>
      </c>
      <c r="L13" s="4">
        <v>72</v>
      </c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8" t="s">
        <v>77</v>
      </c>
      <c r="D14" s="36" t="s">
        <v>98</v>
      </c>
      <c r="E14" s="36"/>
      <c r="F14" s="36"/>
      <c r="G14" s="36"/>
      <c r="H14" s="36"/>
      <c r="I14" s="36"/>
      <c r="J14" s="4">
        <v>94</v>
      </c>
      <c r="K14" s="4">
        <v>92</v>
      </c>
      <c r="L14" s="4">
        <v>90</v>
      </c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8" t="s">
        <v>78</v>
      </c>
      <c r="D15" s="36" t="s">
        <v>99</v>
      </c>
      <c r="E15" s="36"/>
      <c r="F15" s="36"/>
      <c r="G15" s="36"/>
      <c r="H15" s="36"/>
      <c r="I15" s="36"/>
      <c r="J15" s="4">
        <v>70</v>
      </c>
      <c r="K15" s="4">
        <v>96</v>
      </c>
      <c r="L15" s="4">
        <v>93</v>
      </c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8" t="s">
        <v>79</v>
      </c>
      <c r="D16" s="36" t="s">
        <v>100</v>
      </c>
      <c r="E16" s="36"/>
      <c r="F16" s="36"/>
      <c r="G16" s="36"/>
      <c r="H16" s="36"/>
      <c r="I16" s="36"/>
      <c r="J16" s="4">
        <v>85</v>
      </c>
      <c r="K16" s="4">
        <v>96</v>
      </c>
      <c r="L16" s="4">
        <v>97</v>
      </c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8" t="s">
        <v>80</v>
      </c>
      <c r="D17" s="36" t="s">
        <v>101</v>
      </c>
      <c r="E17" s="36"/>
      <c r="F17" s="36"/>
      <c r="G17" s="36"/>
      <c r="H17" s="36"/>
      <c r="I17" s="36"/>
      <c r="J17" s="4" t="s">
        <v>64</v>
      </c>
      <c r="K17" s="4" t="s">
        <v>64</v>
      </c>
      <c r="L17" s="4">
        <v>85</v>
      </c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26" t="s">
        <v>290</v>
      </c>
      <c r="D18" s="36" t="s">
        <v>289</v>
      </c>
      <c r="E18" s="36"/>
      <c r="F18" s="36"/>
      <c r="G18" s="36"/>
      <c r="H18" s="36"/>
      <c r="I18" s="36"/>
      <c r="J18" s="1" t="s">
        <v>64</v>
      </c>
      <c r="K18" s="4" t="s">
        <v>64</v>
      </c>
      <c r="L18" s="4">
        <v>89</v>
      </c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8" t="s">
        <v>81</v>
      </c>
      <c r="D19" s="36" t="s">
        <v>102</v>
      </c>
      <c r="E19" s="36"/>
      <c r="F19" s="36"/>
      <c r="G19" s="36"/>
      <c r="H19" s="36"/>
      <c r="I19" s="36"/>
      <c r="J19" s="4">
        <v>76</v>
      </c>
      <c r="K19" s="4" t="s">
        <v>64</v>
      </c>
      <c r="L19" s="4">
        <v>100</v>
      </c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8" t="s">
        <v>82</v>
      </c>
      <c r="D20" s="36" t="s">
        <v>103</v>
      </c>
      <c r="E20" s="36"/>
      <c r="F20" s="36"/>
      <c r="G20" s="36"/>
      <c r="H20" s="36"/>
      <c r="I20" s="36"/>
      <c r="J20" s="4">
        <v>88</v>
      </c>
      <c r="K20" s="4">
        <v>100</v>
      </c>
      <c r="L20" s="4">
        <v>100</v>
      </c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8" t="s">
        <v>83</v>
      </c>
      <c r="D21" s="36" t="s">
        <v>104</v>
      </c>
      <c r="E21" s="36"/>
      <c r="F21" s="36"/>
      <c r="G21" s="36"/>
      <c r="H21" s="36"/>
      <c r="I21" s="36"/>
      <c r="J21" s="4">
        <v>85</v>
      </c>
      <c r="K21" s="4">
        <v>83</v>
      </c>
      <c r="L21" s="4">
        <v>95</v>
      </c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8" t="s">
        <v>84</v>
      </c>
      <c r="D22" s="36" t="s">
        <v>105</v>
      </c>
      <c r="E22" s="36"/>
      <c r="F22" s="36"/>
      <c r="G22" s="36"/>
      <c r="H22" s="36"/>
      <c r="I22" s="36"/>
      <c r="J22" s="4">
        <v>85</v>
      </c>
      <c r="K22" s="4">
        <v>78</v>
      </c>
      <c r="L22" s="4">
        <v>89</v>
      </c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8" t="s">
        <v>85</v>
      </c>
      <c r="D23" s="36" t="s">
        <v>106</v>
      </c>
      <c r="E23" s="36"/>
      <c r="F23" s="36"/>
      <c r="G23" s="36"/>
      <c r="H23" s="36"/>
      <c r="I23" s="36"/>
      <c r="J23" s="4">
        <v>83</v>
      </c>
      <c r="K23" s="4">
        <v>76</v>
      </c>
      <c r="L23" s="4">
        <v>89</v>
      </c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8" t="s">
        <v>86</v>
      </c>
      <c r="D24" s="36" t="s">
        <v>107</v>
      </c>
      <c r="E24" s="36"/>
      <c r="F24" s="36"/>
      <c r="G24" s="36"/>
      <c r="H24" s="36"/>
      <c r="I24" s="36"/>
      <c r="J24" s="4">
        <v>75</v>
      </c>
      <c r="K24" s="4">
        <v>70</v>
      </c>
      <c r="L24" s="4">
        <v>82</v>
      </c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8" t="s">
        <v>87</v>
      </c>
      <c r="D25" s="36" t="s">
        <v>108</v>
      </c>
      <c r="E25" s="36"/>
      <c r="F25" s="36"/>
      <c r="G25" s="36"/>
      <c r="H25" s="36"/>
      <c r="I25" s="36"/>
      <c r="J25" s="4">
        <v>85</v>
      </c>
      <c r="K25" s="4">
        <v>78</v>
      </c>
      <c r="L25" s="4">
        <v>87</v>
      </c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8" t="s">
        <v>88</v>
      </c>
      <c r="D26" s="36" t="s">
        <v>109</v>
      </c>
      <c r="E26" s="36"/>
      <c r="F26" s="36"/>
      <c r="G26" s="36"/>
      <c r="H26" s="36"/>
      <c r="I26" s="36"/>
      <c r="J26" s="4">
        <v>77</v>
      </c>
      <c r="K26" s="4">
        <v>98</v>
      </c>
      <c r="L26" s="4">
        <v>90</v>
      </c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8" t="s">
        <v>89</v>
      </c>
      <c r="D27" s="36" t="s">
        <v>110</v>
      </c>
      <c r="E27" s="36"/>
      <c r="F27" s="36"/>
      <c r="G27" s="36"/>
      <c r="H27" s="36"/>
      <c r="I27" s="36"/>
      <c r="J27" s="4">
        <v>88</v>
      </c>
      <c r="K27" s="4">
        <v>100</v>
      </c>
      <c r="L27" s="4">
        <v>89</v>
      </c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8" t="s">
        <v>90</v>
      </c>
      <c r="D28" s="36" t="s">
        <v>111</v>
      </c>
      <c r="E28" s="36"/>
      <c r="F28" s="36"/>
      <c r="G28" s="36"/>
      <c r="H28" s="36"/>
      <c r="I28" s="36"/>
      <c r="J28" s="4">
        <v>70</v>
      </c>
      <c r="K28" s="4">
        <v>82</v>
      </c>
      <c r="L28" s="4">
        <v>82</v>
      </c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8" t="s">
        <v>91</v>
      </c>
      <c r="D29" s="36" t="s">
        <v>112</v>
      </c>
      <c r="E29" s="36"/>
      <c r="F29" s="36"/>
      <c r="G29" s="36"/>
      <c r="H29" s="36"/>
      <c r="I29" s="36"/>
      <c r="J29" s="4">
        <v>79</v>
      </c>
      <c r="K29" s="4">
        <v>94</v>
      </c>
      <c r="L29" s="4">
        <v>79</v>
      </c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8" t="s">
        <v>92</v>
      </c>
      <c r="D30" s="36" t="s">
        <v>113</v>
      </c>
      <c r="E30" s="36"/>
      <c r="F30" s="36"/>
      <c r="G30" s="36"/>
      <c r="H30" s="36"/>
      <c r="I30" s="36"/>
      <c r="J30" s="4" t="s">
        <v>64</v>
      </c>
      <c r="K30" s="4" t="s">
        <v>64</v>
      </c>
      <c r="L30" s="4" t="s">
        <v>64</v>
      </c>
      <c r="M30" s="4"/>
      <c r="N30" s="4"/>
      <c r="O30" s="4"/>
      <c r="P30" s="4"/>
      <c r="Q30" s="10"/>
    </row>
    <row r="31" spans="2:17" x14ac:dyDescent="0.25">
      <c r="B31" s="6"/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3"/>
      <c r="D32" s="32"/>
      <c r="E32" s="33"/>
      <c r="F32" s="33"/>
      <c r="G32" s="33"/>
      <c r="H32" s="33"/>
      <c r="I32" s="34"/>
      <c r="J32" s="3"/>
      <c r="K32" s="3"/>
      <c r="L32" s="3"/>
      <c r="M32" s="3"/>
      <c r="N32" s="3"/>
      <c r="O32" s="3"/>
      <c r="P32" s="3"/>
      <c r="Q32" s="10"/>
    </row>
    <row r="33" spans="3:17" x14ac:dyDescent="0.25">
      <c r="C33" s="27"/>
      <c r="D33" s="27"/>
      <c r="E33" s="1"/>
      <c r="H33" s="35" t="s">
        <v>19</v>
      </c>
      <c r="I33" s="35"/>
      <c r="J33" s="11">
        <f t="shared" ref="J33:P33" si="1">COUNTIF(J9:J32,"&gt;=70")</f>
        <v>15</v>
      </c>
      <c r="K33" s="11">
        <f t="shared" si="1"/>
        <v>16</v>
      </c>
      <c r="L33" s="11">
        <v>20</v>
      </c>
      <c r="M33" s="11">
        <f t="shared" si="1"/>
        <v>0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5">
        <f>COUNTIF(Q9:Q31,"&gt;=70")</f>
        <v>0</v>
      </c>
    </row>
    <row r="34" spans="3:17" x14ac:dyDescent="0.25">
      <c r="C34" s="27"/>
      <c r="D34" s="27"/>
      <c r="E34" s="8"/>
      <c r="H34" s="30" t="s">
        <v>20</v>
      </c>
      <c r="I34" s="30"/>
      <c r="J34" s="12">
        <v>7</v>
      </c>
      <c r="K34" s="12">
        <v>6</v>
      </c>
      <c r="L34" s="12">
        <v>2</v>
      </c>
      <c r="M34" s="12">
        <f t="shared" ref="L34:Q34" si="2">COUNTIF(M9:M32,"&lt;70")</f>
        <v>0</v>
      </c>
      <c r="N34" s="12">
        <f t="shared" si="2"/>
        <v>0</v>
      </c>
      <c r="O34" s="12">
        <f t="shared" si="2"/>
        <v>0</v>
      </c>
      <c r="P34" s="12">
        <f t="shared" si="2"/>
        <v>0</v>
      </c>
      <c r="Q34" s="12">
        <f t="shared" si="2"/>
        <v>0</v>
      </c>
    </row>
    <row r="35" spans="3:17" x14ac:dyDescent="0.25">
      <c r="C35" s="27"/>
      <c r="D35" s="27"/>
      <c r="E35" s="27"/>
      <c r="H35" s="30" t="s">
        <v>21</v>
      </c>
      <c r="I35" s="30"/>
      <c r="J35" s="12">
        <v>22</v>
      </c>
      <c r="K35" s="12">
        <v>22</v>
      </c>
      <c r="L35" s="12">
        <v>2</v>
      </c>
      <c r="M35" s="12">
        <f t="shared" ref="L35:Q35" si="3">COUNT(M9:M32)</f>
        <v>0</v>
      </c>
      <c r="N35" s="12">
        <f t="shared" si="3"/>
        <v>0</v>
      </c>
      <c r="O35" s="12">
        <f t="shared" si="3"/>
        <v>0</v>
      </c>
      <c r="P35" s="12">
        <f t="shared" si="3"/>
        <v>0</v>
      </c>
      <c r="Q35" s="12">
        <f t="shared" si="3"/>
        <v>0</v>
      </c>
    </row>
    <row r="36" spans="3:17" x14ac:dyDescent="0.25">
      <c r="C36" s="27"/>
      <c r="D36" s="27"/>
      <c r="E36" s="1"/>
      <c r="H36" s="31" t="s">
        <v>16</v>
      </c>
      <c r="I36" s="31"/>
      <c r="J36" s="13">
        <f>J33/J35</f>
        <v>0.68181818181818177</v>
      </c>
      <c r="K36" s="14">
        <f t="shared" ref="K36:Q36" si="4">K33/K35</f>
        <v>0.72727272727272729</v>
      </c>
      <c r="L36" s="14">
        <f t="shared" si="4"/>
        <v>10</v>
      </c>
      <c r="M36" s="14" t="e">
        <f t="shared" si="4"/>
        <v>#DIV/0!</v>
      </c>
      <c r="N36" s="14" t="e">
        <f t="shared" si="4"/>
        <v>#DIV/0!</v>
      </c>
      <c r="O36" s="14" t="e">
        <f t="shared" si="4"/>
        <v>#DIV/0!</v>
      </c>
      <c r="P36" s="14" t="e">
        <f t="shared" si="4"/>
        <v>#DIV/0!</v>
      </c>
      <c r="Q36" s="14" t="e">
        <f t="shared" si="4"/>
        <v>#DIV/0!</v>
      </c>
    </row>
    <row r="37" spans="3:17" x14ac:dyDescent="0.25">
      <c r="C37" s="27"/>
      <c r="D37" s="27"/>
      <c r="E37" s="1"/>
      <c r="H37" s="31" t="s">
        <v>17</v>
      </c>
      <c r="I37" s="31"/>
      <c r="J37" s="13">
        <f>J34/J35</f>
        <v>0.31818181818181818</v>
      </c>
      <c r="K37" s="13">
        <f t="shared" ref="K37:Q37" si="5">K34/K35</f>
        <v>0.27272727272727271</v>
      </c>
      <c r="L37" s="14">
        <f t="shared" si="5"/>
        <v>1</v>
      </c>
      <c r="M37" s="14" t="e">
        <f t="shared" si="5"/>
        <v>#DIV/0!</v>
      </c>
      <c r="N37" s="14" t="e">
        <f t="shared" si="5"/>
        <v>#DIV/0!</v>
      </c>
      <c r="O37" s="14" t="e">
        <f t="shared" si="5"/>
        <v>#DIV/0!</v>
      </c>
      <c r="P37" s="14" t="e">
        <f t="shared" si="5"/>
        <v>#DIV/0!</v>
      </c>
      <c r="Q37" s="14" t="e">
        <f t="shared" si="5"/>
        <v>#DIV/0!</v>
      </c>
    </row>
    <row r="38" spans="3:17" x14ac:dyDescent="0.25">
      <c r="C38" s="27"/>
      <c r="D38" s="27"/>
      <c r="E38" s="8"/>
    </row>
    <row r="39" spans="3:17" x14ac:dyDescent="0.25">
      <c r="C39" s="1"/>
      <c r="D39" s="1"/>
      <c r="E39" s="8"/>
    </row>
    <row r="40" spans="3:17" x14ac:dyDescent="0.25">
      <c r="J40" s="28" t="s">
        <v>114</v>
      </c>
      <c r="K40" s="28"/>
      <c r="L40" s="28"/>
      <c r="M40" s="28"/>
      <c r="N40" s="28"/>
      <c r="O40" s="28"/>
      <c r="P40" s="28"/>
    </row>
    <row r="41" spans="3:17" x14ac:dyDescent="0.25">
      <c r="J41" s="29" t="s">
        <v>18</v>
      </c>
      <c r="K41" s="29"/>
      <c r="L41" s="29"/>
      <c r="M41" s="29"/>
      <c r="N41" s="29"/>
      <c r="O41" s="29"/>
      <c r="P41" s="29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8"/>
  <sheetViews>
    <sheetView topLeftCell="A18" zoomScale="172" zoomScaleNormal="172" workbookViewId="0">
      <selection activeCell="N25" sqref="N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115</v>
      </c>
      <c r="E4" s="40"/>
      <c r="F4" s="40"/>
      <c r="G4" s="40"/>
      <c r="I4" t="s">
        <v>1</v>
      </c>
      <c r="J4" s="41" t="s">
        <v>116</v>
      </c>
      <c r="K4" s="41"/>
      <c r="M4" t="s">
        <v>2</v>
      </c>
      <c r="N4" s="42">
        <v>45077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67</v>
      </c>
      <c r="E6" s="41"/>
      <c r="F6" s="41"/>
      <c r="G6" s="41"/>
      <c r="I6" s="27" t="s">
        <v>22</v>
      </c>
      <c r="J6" s="27"/>
      <c r="K6" s="43" t="s">
        <v>114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117</v>
      </c>
      <c r="D9" s="36" t="s">
        <v>133</v>
      </c>
      <c r="E9" s="36"/>
      <c r="F9" s="36"/>
      <c r="G9" s="36"/>
      <c r="H9" s="36"/>
      <c r="I9" s="36"/>
      <c r="J9" s="4">
        <v>100</v>
      </c>
      <c r="K9" s="4">
        <v>100</v>
      </c>
      <c r="L9" s="4">
        <v>100</v>
      </c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9" t="s">
        <v>28</v>
      </c>
      <c r="D10" s="36" t="s">
        <v>47</v>
      </c>
      <c r="E10" s="36"/>
      <c r="F10" s="36"/>
      <c r="G10" s="36"/>
      <c r="H10" s="36"/>
      <c r="I10" s="36"/>
      <c r="J10" s="4">
        <v>70</v>
      </c>
      <c r="K10" s="4" t="s">
        <v>64</v>
      </c>
      <c r="L10" s="4" t="s">
        <v>64</v>
      </c>
      <c r="M10" s="4"/>
      <c r="N10" s="4"/>
      <c r="O10" s="4"/>
      <c r="P10" s="4"/>
      <c r="Q10" s="10"/>
    </row>
    <row r="11" spans="2:18" x14ac:dyDescent="0.25">
      <c r="B11" s="6">
        <f t="shared" ref="B11:B26" si="0">B10+1</f>
        <v>3</v>
      </c>
      <c r="C11" s="19" t="s">
        <v>118</v>
      </c>
      <c r="D11" s="36" t="s">
        <v>134</v>
      </c>
      <c r="E11" s="36"/>
      <c r="F11" s="36"/>
      <c r="G11" s="36"/>
      <c r="H11" s="36"/>
      <c r="I11" s="36"/>
      <c r="J11" s="4">
        <v>81</v>
      </c>
      <c r="K11" s="4">
        <v>93</v>
      </c>
      <c r="L11" s="4">
        <v>80</v>
      </c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19" t="s">
        <v>119</v>
      </c>
      <c r="D12" s="36" t="s">
        <v>135</v>
      </c>
      <c r="E12" s="36"/>
      <c r="F12" s="36"/>
      <c r="G12" s="36"/>
      <c r="H12" s="36"/>
      <c r="I12" s="36"/>
      <c r="J12" s="4">
        <v>97</v>
      </c>
      <c r="K12" s="4">
        <v>98</v>
      </c>
      <c r="L12" s="4">
        <v>100</v>
      </c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120</v>
      </c>
      <c r="D13" s="36" t="s">
        <v>136</v>
      </c>
      <c r="E13" s="36"/>
      <c r="F13" s="36"/>
      <c r="G13" s="36"/>
      <c r="H13" s="36"/>
      <c r="I13" s="36"/>
      <c r="J13" s="4">
        <v>97</v>
      </c>
      <c r="K13" s="4">
        <v>100</v>
      </c>
      <c r="L13" s="4">
        <v>100</v>
      </c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121</v>
      </c>
      <c r="D14" s="36" t="s">
        <v>137</v>
      </c>
      <c r="E14" s="36"/>
      <c r="F14" s="36"/>
      <c r="G14" s="36"/>
      <c r="H14" s="36"/>
      <c r="I14" s="36"/>
      <c r="J14" s="4">
        <v>100</v>
      </c>
      <c r="K14" s="4">
        <v>100</v>
      </c>
      <c r="L14" s="4">
        <v>100</v>
      </c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 t="s">
        <v>122</v>
      </c>
      <c r="D15" s="36" t="s">
        <v>138</v>
      </c>
      <c r="E15" s="36"/>
      <c r="F15" s="36"/>
      <c r="G15" s="36"/>
      <c r="H15" s="36"/>
      <c r="I15" s="36"/>
      <c r="J15" s="4">
        <v>85</v>
      </c>
      <c r="K15" s="4">
        <v>95</v>
      </c>
      <c r="L15" s="4">
        <v>90</v>
      </c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 t="s">
        <v>123</v>
      </c>
      <c r="D16" s="36" t="s">
        <v>139</v>
      </c>
      <c r="E16" s="36"/>
      <c r="F16" s="36"/>
      <c r="G16" s="36"/>
      <c r="H16" s="36"/>
      <c r="I16" s="36"/>
      <c r="J16" s="4">
        <v>100</v>
      </c>
      <c r="K16" s="4">
        <v>96</v>
      </c>
      <c r="L16" s="4">
        <v>97</v>
      </c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124</v>
      </c>
      <c r="D17" s="36" t="s">
        <v>140</v>
      </c>
      <c r="E17" s="36"/>
      <c r="F17" s="36"/>
      <c r="G17" s="36"/>
      <c r="H17" s="36"/>
      <c r="I17" s="36"/>
      <c r="J17" s="4">
        <v>100</v>
      </c>
      <c r="K17" s="4">
        <v>100</v>
      </c>
      <c r="L17" s="4">
        <v>93</v>
      </c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t="s">
        <v>292</v>
      </c>
      <c r="D18" s="36" t="s">
        <v>141</v>
      </c>
      <c r="E18" s="36"/>
      <c r="F18" s="36"/>
      <c r="G18" s="36"/>
      <c r="H18" s="36"/>
      <c r="I18" s="36"/>
      <c r="J18" s="4" t="s">
        <v>64</v>
      </c>
      <c r="K18" s="4" t="s">
        <v>64</v>
      </c>
      <c r="L18" s="4" t="s">
        <v>64</v>
      </c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 t="s">
        <v>125</v>
      </c>
      <c r="D19" s="36" t="s">
        <v>142</v>
      </c>
      <c r="E19" s="36"/>
      <c r="F19" s="36"/>
      <c r="G19" s="36"/>
      <c r="H19" s="36"/>
      <c r="I19" s="36"/>
      <c r="J19" s="4">
        <v>84</v>
      </c>
      <c r="K19" s="4">
        <v>93</v>
      </c>
      <c r="L19" s="4">
        <v>100</v>
      </c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126</v>
      </c>
      <c r="D20" s="36" t="s">
        <v>143</v>
      </c>
      <c r="E20" s="36"/>
      <c r="F20" s="36"/>
      <c r="G20" s="36"/>
      <c r="H20" s="36"/>
      <c r="I20" s="36"/>
      <c r="J20" s="4">
        <v>97</v>
      </c>
      <c r="K20" s="4" t="s">
        <v>64</v>
      </c>
      <c r="L20" s="4">
        <v>80</v>
      </c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127</v>
      </c>
      <c r="D21" s="36" t="s">
        <v>144</v>
      </c>
      <c r="E21" s="36"/>
      <c r="F21" s="36"/>
      <c r="G21" s="36"/>
      <c r="H21" s="36"/>
      <c r="I21" s="36"/>
      <c r="J21" s="4">
        <v>94</v>
      </c>
      <c r="K21" s="4">
        <v>98</v>
      </c>
      <c r="L21" s="4">
        <v>97</v>
      </c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128</v>
      </c>
      <c r="D22" s="36" t="s">
        <v>145</v>
      </c>
      <c r="E22" s="36"/>
      <c r="F22" s="36"/>
      <c r="G22" s="36"/>
      <c r="H22" s="36"/>
      <c r="I22" s="36"/>
      <c r="J22" s="4">
        <v>98</v>
      </c>
      <c r="K22" s="4">
        <v>97</v>
      </c>
      <c r="L22" s="4">
        <v>85</v>
      </c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129</v>
      </c>
      <c r="D23" s="36" t="s">
        <v>146</v>
      </c>
      <c r="E23" s="36"/>
      <c r="F23" s="36"/>
      <c r="G23" s="36"/>
      <c r="H23" s="36"/>
      <c r="I23" s="36"/>
      <c r="J23" s="4">
        <v>97</v>
      </c>
      <c r="K23" s="4">
        <v>96</v>
      </c>
      <c r="L23" s="4">
        <v>100</v>
      </c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3" t="s">
        <v>130</v>
      </c>
      <c r="D24" s="36" t="s">
        <v>147</v>
      </c>
      <c r="E24" s="36"/>
      <c r="F24" s="36"/>
      <c r="G24" s="36"/>
      <c r="H24" s="36"/>
      <c r="I24" s="36"/>
      <c r="J24" s="4">
        <v>94</v>
      </c>
      <c r="K24" s="4">
        <v>100</v>
      </c>
      <c r="L24" s="4">
        <v>96</v>
      </c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9" t="s">
        <v>131</v>
      </c>
      <c r="D25" s="36" t="s">
        <v>148</v>
      </c>
      <c r="E25" s="36"/>
      <c r="F25" s="36"/>
      <c r="G25" s="36"/>
      <c r="H25" s="36"/>
      <c r="I25" s="36"/>
      <c r="J25" s="4">
        <v>94</v>
      </c>
      <c r="K25" s="4">
        <v>100</v>
      </c>
      <c r="L25" s="4">
        <v>81</v>
      </c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3" t="s">
        <v>132</v>
      </c>
      <c r="D26" s="36" t="s">
        <v>149</v>
      </c>
      <c r="E26" s="36"/>
      <c r="F26" s="36"/>
      <c r="G26" s="36"/>
      <c r="H26" s="36"/>
      <c r="I26" s="36"/>
      <c r="J26" s="4">
        <v>97</v>
      </c>
      <c r="K26" s="4">
        <v>100</v>
      </c>
      <c r="L26" s="4">
        <v>95</v>
      </c>
      <c r="M26" s="4"/>
      <c r="N26" s="4"/>
      <c r="O26" s="4"/>
      <c r="P26" s="4"/>
      <c r="Q26" s="10"/>
    </row>
    <row r="27" spans="2:17" x14ac:dyDescent="0.25">
      <c r="B27" s="6"/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7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32"/>
      <c r="E29" s="33"/>
      <c r="F29" s="33"/>
      <c r="G29" s="33"/>
      <c r="H29" s="33"/>
      <c r="I29" s="34"/>
      <c r="J29" s="3"/>
      <c r="K29" s="3"/>
      <c r="L29" s="3"/>
      <c r="M29" s="3"/>
      <c r="N29" s="3"/>
      <c r="O29" s="3"/>
      <c r="P29" s="3"/>
      <c r="Q29" s="10"/>
    </row>
    <row r="30" spans="2:17" x14ac:dyDescent="0.25">
      <c r="C30" s="27"/>
      <c r="D30" s="27"/>
      <c r="E30" s="1"/>
      <c r="H30" s="35" t="s">
        <v>19</v>
      </c>
      <c r="I30" s="35"/>
      <c r="J30" s="11">
        <f t="shared" ref="J30:P30" si="1">COUNTIF(J9:J29,"&gt;=70")</f>
        <v>17</v>
      </c>
      <c r="K30" s="11">
        <f t="shared" si="1"/>
        <v>15</v>
      </c>
      <c r="L30" s="11">
        <f t="shared" si="1"/>
        <v>16</v>
      </c>
      <c r="M30" s="11">
        <f t="shared" si="1"/>
        <v>0</v>
      </c>
      <c r="N30" s="11">
        <f t="shared" si="1"/>
        <v>0</v>
      </c>
      <c r="O30" s="11">
        <f t="shared" si="1"/>
        <v>0</v>
      </c>
      <c r="P30" s="11">
        <f t="shared" si="1"/>
        <v>0</v>
      </c>
      <c r="Q30" s="15">
        <f>COUNTIF(Q9:Q27,"&gt;=70")</f>
        <v>0</v>
      </c>
    </row>
    <row r="31" spans="2:17" x14ac:dyDescent="0.25">
      <c r="C31" s="27"/>
      <c r="D31" s="27"/>
      <c r="E31" s="8"/>
      <c r="H31" s="30" t="s">
        <v>20</v>
      </c>
      <c r="I31" s="30"/>
      <c r="J31" s="12">
        <v>1</v>
      </c>
      <c r="K31" s="12">
        <v>3</v>
      </c>
      <c r="L31" s="12">
        <v>2</v>
      </c>
      <c r="M31" s="12">
        <f t="shared" ref="L31:Q31" si="2">COUNTIF(M9:M29,"&lt;70")</f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2">
        <f t="shared" si="2"/>
        <v>0</v>
      </c>
    </row>
    <row r="32" spans="2:17" x14ac:dyDescent="0.25">
      <c r="C32" s="27"/>
      <c r="D32" s="27"/>
      <c r="E32" s="27"/>
      <c r="H32" s="30" t="s">
        <v>21</v>
      </c>
      <c r="I32" s="30"/>
      <c r="J32" s="12">
        <v>18</v>
      </c>
      <c r="K32" s="12">
        <v>18</v>
      </c>
      <c r="L32" s="12">
        <v>18</v>
      </c>
      <c r="M32" s="12">
        <f t="shared" ref="L32:Q32" si="3">COUNT(M9:M29)</f>
        <v>0</v>
      </c>
      <c r="N32" s="12">
        <f t="shared" si="3"/>
        <v>0</v>
      </c>
      <c r="O32" s="12">
        <f t="shared" si="3"/>
        <v>0</v>
      </c>
      <c r="P32" s="12">
        <f t="shared" si="3"/>
        <v>0</v>
      </c>
      <c r="Q32" s="12">
        <f t="shared" si="3"/>
        <v>0</v>
      </c>
    </row>
    <row r="33" spans="3:17" x14ac:dyDescent="0.25">
      <c r="C33" s="27"/>
      <c r="D33" s="27"/>
      <c r="E33" s="1"/>
      <c r="H33" s="31" t="s">
        <v>16</v>
      </c>
      <c r="I33" s="31"/>
      <c r="J33" s="13">
        <f>J30/J32</f>
        <v>0.94444444444444442</v>
      </c>
      <c r="K33" s="14">
        <f t="shared" ref="K33:Q33" si="4">K30/K32</f>
        <v>0.83333333333333337</v>
      </c>
      <c r="L33" s="14">
        <f t="shared" si="4"/>
        <v>0.88888888888888884</v>
      </c>
      <c r="M33" s="14" t="e">
        <f t="shared" si="4"/>
        <v>#DIV/0!</v>
      </c>
      <c r="N33" s="14" t="e">
        <f t="shared" si="4"/>
        <v>#DIV/0!</v>
      </c>
      <c r="O33" s="14" t="e">
        <f t="shared" si="4"/>
        <v>#DIV/0!</v>
      </c>
      <c r="P33" s="14" t="e">
        <f t="shared" si="4"/>
        <v>#DIV/0!</v>
      </c>
      <c r="Q33" s="14" t="e">
        <f t="shared" si="4"/>
        <v>#DIV/0!</v>
      </c>
    </row>
    <row r="34" spans="3:17" x14ac:dyDescent="0.25">
      <c r="C34" s="27"/>
      <c r="D34" s="27"/>
      <c r="E34" s="1"/>
      <c r="H34" s="31" t="s">
        <v>17</v>
      </c>
      <c r="I34" s="31"/>
      <c r="J34" s="13">
        <f>J31/J32</f>
        <v>5.5555555555555552E-2</v>
      </c>
      <c r="K34" s="13">
        <f t="shared" ref="K34:Q34" si="5">K31/K32</f>
        <v>0.16666666666666666</v>
      </c>
      <c r="L34" s="14">
        <f t="shared" si="5"/>
        <v>0.1111111111111111</v>
      </c>
      <c r="M34" s="14" t="e">
        <f t="shared" si="5"/>
        <v>#DIV/0!</v>
      </c>
      <c r="N34" s="14" t="e">
        <f t="shared" si="5"/>
        <v>#DIV/0!</v>
      </c>
      <c r="O34" s="14" t="e">
        <f t="shared" si="5"/>
        <v>#DIV/0!</v>
      </c>
      <c r="P34" s="14" t="e">
        <f t="shared" si="5"/>
        <v>#DIV/0!</v>
      </c>
      <c r="Q34" s="14" t="e">
        <f t="shared" si="5"/>
        <v>#DIV/0!</v>
      </c>
    </row>
    <row r="35" spans="3:17" x14ac:dyDescent="0.25">
      <c r="C35" s="27"/>
      <c r="D35" s="27"/>
      <c r="E35" s="8"/>
    </row>
    <row r="36" spans="3:17" x14ac:dyDescent="0.25">
      <c r="C36" s="1"/>
      <c r="D36" s="1"/>
      <c r="E36" s="8"/>
    </row>
    <row r="37" spans="3:17" x14ac:dyDescent="0.25">
      <c r="J37" s="28" t="s">
        <v>114</v>
      </c>
      <c r="K37" s="28"/>
      <c r="L37" s="28"/>
      <c r="M37" s="28"/>
      <c r="N37" s="28"/>
      <c r="O37" s="28"/>
      <c r="P37" s="28"/>
    </row>
    <row r="38" spans="3:17" x14ac:dyDescent="0.25">
      <c r="J38" s="29" t="s">
        <v>18</v>
      </c>
      <c r="K38" s="29"/>
      <c r="L38" s="29"/>
      <c r="M38" s="29"/>
      <c r="N38" s="29"/>
      <c r="O38" s="29"/>
      <c r="P38" s="29"/>
    </row>
  </sheetData>
  <mergeCells count="4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C30:D30"/>
    <mergeCell ref="H30:I30"/>
    <mergeCell ref="C31:D31"/>
    <mergeCell ref="H31:I31"/>
    <mergeCell ref="C32:E32"/>
    <mergeCell ref="H32:I32"/>
    <mergeCell ref="C33:D33"/>
    <mergeCell ref="H33:I33"/>
    <mergeCell ref="C34:D34"/>
    <mergeCell ref="H34:I34"/>
    <mergeCell ref="C35:D35"/>
    <mergeCell ref="J37:P37"/>
    <mergeCell ref="J38:P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0"/>
  <sheetViews>
    <sheetView topLeftCell="A2" zoomScale="154" zoomScaleNormal="154" workbookViewId="0">
      <selection activeCell="M38" sqref="M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182</v>
      </c>
      <c r="E4" s="40"/>
      <c r="F4" s="40"/>
      <c r="G4" s="40"/>
      <c r="I4" t="s">
        <v>1</v>
      </c>
      <c r="J4" s="41" t="s">
        <v>116</v>
      </c>
      <c r="K4" s="41"/>
      <c r="M4" t="s">
        <v>2</v>
      </c>
      <c r="N4" s="42">
        <v>45077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180</v>
      </c>
      <c r="E6" s="41"/>
      <c r="F6" s="41"/>
      <c r="G6" s="41"/>
      <c r="I6" s="27" t="s">
        <v>22</v>
      </c>
      <c r="J6" s="27"/>
      <c r="K6" s="43" t="s">
        <v>181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150</v>
      </c>
      <c r="D9" s="36" t="s">
        <v>183</v>
      </c>
      <c r="E9" s="36"/>
      <c r="F9" s="36"/>
      <c r="G9" s="36"/>
      <c r="H9" s="36"/>
      <c r="I9" s="36"/>
      <c r="J9" s="4">
        <v>90</v>
      </c>
      <c r="K9" s="4">
        <v>90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21" t="s">
        <v>151</v>
      </c>
      <c r="D10" s="36" t="s">
        <v>184</v>
      </c>
      <c r="E10" s="36"/>
      <c r="F10" s="36"/>
      <c r="G10" s="36"/>
      <c r="H10" s="36"/>
      <c r="I10" s="36"/>
      <c r="J10" s="4">
        <v>89</v>
      </c>
      <c r="K10" s="4">
        <v>98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40" si="0">B10+1</f>
        <v>3</v>
      </c>
      <c r="C11" s="22" t="s">
        <v>152</v>
      </c>
      <c r="D11" s="36" t="s">
        <v>185</v>
      </c>
      <c r="E11" s="36"/>
      <c r="F11" s="36"/>
      <c r="G11" s="36"/>
      <c r="H11" s="36"/>
      <c r="I11" s="36"/>
      <c r="J11" s="4">
        <v>80</v>
      </c>
      <c r="K11" s="4">
        <v>73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 t="s">
        <v>153</v>
      </c>
      <c r="D12" s="36" t="s">
        <v>186</v>
      </c>
      <c r="E12" s="36"/>
      <c r="F12" s="36"/>
      <c r="G12" s="36"/>
      <c r="H12" s="36"/>
      <c r="I12" s="36"/>
      <c r="J12" s="4" t="s">
        <v>64</v>
      </c>
      <c r="K12" s="4" t="s">
        <v>64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154</v>
      </c>
      <c r="D13" s="36" t="s">
        <v>187</v>
      </c>
      <c r="E13" s="36"/>
      <c r="F13" s="36"/>
      <c r="G13" s="36"/>
      <c r="H13" s="36"/>
      <c r="I13" s="36"/>
      <c r="J13" s="4">
        <v>79</v>
      </c>
      <c r="K13" s="4">
        <v>98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155</v>
      </c>
      <c r="D14" s="36" t="s">
        <v>188</v>
      </c>
      <c r="E14" s="36"/>
      <c r="F14" s="36"/>
      <c r="G14" s="36"/>
      <c r="H14" s="36"/>
      <c r="I14" s="36"/>
      <c r="J14" s="4">
        <v>84</v>
      </c>
      <c r="K14" s="4">
        <v>98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 t="s">
        <v>156</v>
      </c>
      <c r="D15" s="36" t="s">
        <v>189</v>
      </c>
      <c r="E15" s="36"/>
      <c r="F15" s="36"/>
      <c r="G15" s="36"/>
      <c r="H15" s="36"/>
      <c r="I15" s="36"/>
      <c r="J15" s="4">
        <v>85</v>
      </c>
      <c r="K15" s="4">
        <v>100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 t="s">
        <v>157</v>
      </c>
      <c r="D16" s="36" t="s">
        <v>190</v>
      </c>
      <c r="E16" s="36"/>
      <c r="F16" s="36"/>
      <c r="G16" s="36"/>
      <c r="H16" s="36"/>
      <c r="I16" s="36"/>
      <c r="J16" s="4">
        <v>72</v>
      </c>
      <c r="K16" s="4">
        <v>100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158</v>
      </c>
      <c r="D17" s="36" t="s">
        <v>191</v>
      </c>
      <c r="E17" s="36"/>
      <c r="F17" s="36"/>
      <c r="G17" s="36"/>
      <c r="H17" s="36"/>
      <c r="I17" s="36"/>
      <c r="J17" s="4">
        <v>80</v>
      </c>
      <c r="K17" s="4">
        <v>70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3" t="s">
        <v>159</v>
      </c>
      <c r="D18" s="36" t="s">
        <v>192</v>
      </c>
      <c r="E18" s="36"/>
      <c r="F18" s="36"/>
      <c r="G18" s="36"/>
      <c r="H18" s="36"/>
      <c r="I18" s="36"/>
      <c r="J18" s="4">
        <v>90</v>
      </c>
      <c r="K18" s="4">
        <v>73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 t="s">
        <v>160</v>
      </c>
      <c r="D19" s="36" t="s">
        <v>193</v>
      </c>
      <c r="E19" s="36"/>
      <c r="F19" s="36"/>
      <c r="G19" s="36"/>
      <c r="H19" s="36"/>
      <c r="I19" s="36"/>
      <c r="J19" s="4">
        <v>84</v>
      </c>
      <c r="K19" s="4">
        <v>90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161</v>
      </c>
      <c r="D20" s="36" t="s">
        <v>194</v>
      </c>
      <c r="E20" s="36"/>
      <c r="F20" s="36"/>
      <c r="G20" s="36"/>
      <c r="H20" s="36"/>
      <c r="I20" s="36"/>
      <c r="J20" s="4">
        <v>100</v>
      </c>
      <c r="K20" s="4">
        <v>100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162</v>
      </c>
      <c r="D21" s="36" t="s">
        <v>195</v>
      </c>
      <c r="E21" s="36"/>
      <c r="F21" s="36"/>
      <c r="G21" s="36"/>
      <c r="H21" s="36"/>
      <c r="I21" s="36"/>
      <c r="J21" s="4">
        <v>90</v>
      </c>
      <c r="K21" s="4">
        <v>90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163</v>
      </c>
      <c r="D22" s="36" t="s">
        <v>196</v>
      </c>
      <c r="E22" s="36"/>
      <c r="F22" s="36"/>
      <c r="G22" s="36"/>
      <c r="H22" s="36"/>
      <c r="I22" s="36"/>
      <c r="J22" s="4">
        <v>78</v>
      </c>
      <c r="K22" s="4">
        <v>73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164</v>
      </c>
      <c r="D23" s="36" t="s">
        <v>197</v>
      </c>
      <c r="E23" s="36"/>
      <c r="F23" s="36"/>
      <c r="G23" s="36"/>
      <c r="H23" s="36"/>
      <c r="I23" s="36"/>
      <c r="J23" s="4">
        <v>92</v>
      </c>
      <c r="K23" s="4">
        <v>83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22" t="s">
        <v>165</v>
      </c>
      <c r="D24" s="36" t="s">
        <v>198</v>
      </c>
      <c r="E24" s="36"/>
      <c r="F24" s="36"/>
      <c r="G24" s="36"/>
      <c r="H24" s="36"/>
      <c r="I24" s="36"/>
      <c r="J24" s="4">
        <v>90</v>
      </c>
      <c r="K24" s="4">
        <v>83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22" t="s">
        <v>166</v>
      </c>
      <c r="D25" s="36" t="s">
        <v>199</v>
      </c>
      <c r="E25" s="36"/>
      <c r="F25" s="36"/>
      <c r="G25" s="36"/>
      <c r="H25" s="36"/>
      <c r="I25" s="36"/>
      <c r="J25" s="4">
        <v>85</v>
      </c>
      <c r="K25" s="4">
        <v>100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23" t="s">
        <v>167</v>
      </c>
      <c r="D26" s="36" t="s">
        <v>200</v>
      </c>
      <c r="E26" s="36"/>
      <c r="F26" s="36"/>
      <c r="G26" s="36"/>
      <c r="H26" s="36"/>
      <c r="I26" s="36"/>
      <c r="J26" s="4">
        <v>70</v>
      </c>
      <c r="K26" s="4">
        <v>100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24" t="s">
        <v>168</v>
      </c>
      <c r="D27" s="36" t="s">
        <v>201</v>
      </c>
      <c r="E27" s="36"/>
      <c r="F27" s="36"/>
      <c r="G27" s="36"/>
      <c r="H27" s="36"/>
      <c r="I27" s="36"/>
      <c r="J27" s="4">
        <v>75</v>
      </c>
      <c r="K27" s="4">
        <v>100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22" t="s">
        <v>169</v>
      </c>
      <c r="D28" s="36" t="s">
        <v>202</v>
      </c>
      <c r="E28" s="36"/>
      <c r="F28" s="36"/>
      <c r="G28" s="36"/>
      <c r="H28" s="36"/>
      <c r="I28" s="36"/>
      <c r="J28" s="4">
        <v>87</v>
      </c>
      <c r="K28" s="4">
        <v>100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22" t="s">
        <v>170</v>
      </c>
      <c r="D29" s="36" t="s">
        <v>203</v>
      </c>
      <c r="E29" s="36"/>
      <c r="F29" s="36"/>
      <c r="G29" s="36"/>
      <c r="H29" s="36"/>
      <c r="I29" s="36"/>
      <c r="J29" s="4">
        <v>90</v>
      </c>
      <c r="K29" s="4">
        <v>73</v>
      </c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22" t="s">
        <v>171</v>
      </c>
      <c r="D30" s="36" t="s">
        <v>204</v>
      </c>
      <c r="E30" s="36"/>
      <c r="F30" s="36"/>
      <c r="G30" s="36"/>
      <c r="H30" s="36"/>
      <c r="I30" s="36"/>
      <c r="J30" s="4">
        <v>90</v>
      </c>
      <c r="K30" s="4">
        <v>90</v>
      </c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22" t="s">
        <v>172</v>
      </c>
      <c r="D31" s="36" t="s">
        <v>205</v>
      </c>
      <c r="E31" s="36"/>
      <c r="F31" s="36"/>
      <c r="G31" s="36"/>
      <c r="H31" s="36"/>
      <c r="I31" s="36"/>
      <c r="J31" s="4">
        <v>95</v>
      </c>
      <c r="K31" s="4">
        <v>100</v>
      </c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22" t="s">
        <v>173</v>
      </c>
      <c r="D32" s="36" t="s">
        <v>206</v>
      </c>
      <c r="E32" s="36"/>
      <c r="F32" s="36"/>
      <c r="G32" s="36"/>
      <c r="H32" s="36"/>
      <c r="I32" s="36"/>
      <c r="J32" s="4" t="s">
        <v>64</v>
      </c>
      <c r="K32" s="4">
        <v>90</v>
      </c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22" t="s">
        <v>174</v>
      </c>
      <c r="D33" s="36" t="s">
        <v>207</v>
      </c>
      <c r="E33" s="36"/>
      <c r="F33" s="36"/>
      <c r="G33" s="36"/>
      <c r="H33" s="36"/>
      <c r="I33" s="36"/>
      <c r="J33" s="4">
        <v>95</v>
      </c>
      <c r="K33" s="4">
        <v>100</v>
      </c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22" t="s">
        <v>175</v>
      </c>
      <c r="D34" s="36" t="s">
        <v>208</v>
      </c>
      <c r="E34" s="36"/>
      <c r="F34" s="36"/>
      <c r="G34" s="36"/>
      <c r="H34" s="36"/>
      <c r="I34" s="36"/>
      <c r="J34" s="4">
        <v>90</v>
      </c>
      <c r="K34" s="4">
        <v>100</v>
      </c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22" t="s">
        <v>163</v>
      </c>
      <c r="D35" s="36" t="s">
        <v>209</v>
      </c>
      <c r="E35" s="36"/>
      <c r="F35" s="36"/>
      <c r="G35" s="36"/>
      <c r="H35" s="36"/>
      <c r="I35" s="36"/>
      <c r="J35" s="4">
        <v>90</v>
      </c>
      <c r="K35" s="4">
        <v>98</v>
      </c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22" t="s">
        <v>176</v>
      </c>
      <c r="D36" s="36" t="s">
        <v>210</v>
      </c>
      <c r="E36" s="36"/>
      <c r="F36" s="36"/>
      <c r="G36" s="36"/>
      <c r="H36" s="36"/>
      <c r="I36" s="36"/>
      <c r="J36" s="4">
        <v>85</v>
      </c>
      <c r="K36" s="4">
        <v>100</v>
      </c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22" t="s">
        <v>177</v>
      </c>
      <c r="D37" s="36" t="s">
        <v>211</v>
      </c>
      <c r="E37" s="36"/>
      <c r="F37" s="36"/>
      <c r="G37" s="36"/>
      <c r="H37" s="36"/>
      <c r="I37" s="36"/>
      <c r="J37" s="4">
        <v>80</v>
      </c>
      <c r="K37" s="4">
        <v>100</v>
      </c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22" t="s">
        <v>178</v>
      </c>
      <c r="D38" s="36" t="s">
        <v>212</v>
      </c>
      <c r="E38" s="36"/>
      <c r="F38" s="36"/>
      <c r="G38" s="36"/>
      <c r="H38" s="36"/>
      <c r="I38" s="36"/>
      <c r="J38" s="4">
        <v>90</v>
      </c>
      <c r="K38" s="4">
        <v>98</v>
      </c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22" t="s">
        <v>179</v>
      </c>
      <c r="D39" s="36" t="s">
        <v>213</v>
      </c>
      <c r="E39" s="36"/>
      <c r="F39" s="36"/>
      <c r="G39" s="36"/>
      <c r="H39" s="36"/>
      <c r="I39" s="36"/>
      <c r="J39" s="4">
        <v>90</v>
      </c>
      <c r="K39" s="4">
        <v>98</v>
      </c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3"/>
      <c r="D41" s="32"/>
      <c r="E41" s="33"/>
      <c r="F41" s="33"/>
      <c r="G41" s="33"/>
      <c r="H41" s="33"/>
      <c r="I41" s="34"/>
      <c r="J41" s="3"/>
      <c r="K41" s="3"/>
      <c r="L41" s="3"/>
      <c r="M41" s="3"/>
      <c r="N41" s="3"/>
      <c r="O41" s="3"/>
      <c r="P41" s="3"/>
      <c r="Q41" s="10">
        <f t="shared" ref="Q41" si="1">SUM(J41:P41)/7</f>
        <v>0</v>
      </c>
    </row>
    <row r="42" spans="2:17" x14ac:dyDescent="0.25">
      <c r="C42" s="27"/>
      <c r="D42" s="27"/>
      <c r="E42" s="1"/>
      <c r="H42" s="35" t="s">
        <v>19</v>
      </c>
      <c r="I42" s="35"/>
      <c r="J42" s="11">
        <f t="shared" ref="J42:P42" si="2">COUNTIF(J9:J41,"&gt;=70")</f>
        <v>29</v>
      </c>
      <c r="K42" s="11">
        <f t="shared" si="2"/>
        <v>30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5">
        <f>COUNTIF(Q9:Q40,"&gt;=70")</f>
        <v>0</v>
      </c>
    </row>
    <row r="43" spans="2:17" x14ac:dyDescent="0.25">
      <c r="C43" s="27"/>
      <c r="D43" s="27"/>
      <c r="E43" s="8"/>
      <c r="H43" s="30" t="s">
        <v>20</v>
      </c>
      <c r="I43" s="30"/>
      <c r="J43" s="12">
        <v>2</v>
      </c>
      <c r="K43" s="12">
        <v>1</v>
      </c>
      <c r="L43" s="12">
        <f t="shared" ref="J43:Q43" si="3">COUNTIF(L9:L41,"&lt;70")</f>
        <v>0</v>
      </c>
      <c r="M43" s="12">
        <f t="shared" si="3"/>
        <v>0</v>
      </c>
      <c r="N43" s="12">
        <f t="shared" si="3"/>
        <v>0</v>
      </c>
      <c r="O43" s="12">
        <f t="shared" si="3"/>
        <v>0</v>
      </c>
      <c r="P43" s="12">
        <f t="shared" si="3"/>
        <v>0</v>
      </c>
      <c r="Q43" s="12">
        <f t="shared" si="3"/>
        <v>1</v>
      </c>
    </row>
    <row r="44" spans="2:17" x14ac:dyDescent="0.25">
      <c r="C44" s="27"/>
      <c r="D44" s="27"/>
      <c r="E44" s="27"/>
      <c r="H44" s="30" t="s">
        <v>21</v>
      </c>
      <c r="I44" s="30"/>
      <c r="J44" s="12">
        <v>31</v>
      </c>
      <c r="K44" s="12">
        <v>31</v>
      </c>
      <c r="L44" s="12">
        <f t="shared" ref="J44:Q44" si="4">COUNT(L9:L41)</f>
        <v>0</v>
      </c>
      <c r="M44" s="12">
        <f t="shared" si="4"/>
        <v>0</v>
      </c>
      <c r="N44" s="12">
        <f t="shared" si="4"/>
        <v>0</v>
      </c>
      <c r="O44" s="12">
        <f t="shared" si="4"/>
        <v>0</v>
      </c>
      <c r="P44" s="12">
        <f t="shared" si="4"/>
        <v>0</v>
      </c>
      <c r="Q44" s="12">
        <f t="shared" si="4"/>
        <v>1</v>
      </c>
    </row>
    <row r="45" spans="2:17" x14ac:dyDescent="0.25">
      <c r="C45" s="27"/>
      <c r="D45" s="27"/>
      <c r="E45" s="1"/>
      <c r="H45" s="31" t="s">
        <v>16</v>
      </c>
      <c r="I45" s="31"/>
      <c r="J45" s="13">
        <f>J42/J44</f>
        <v>0.93548387096774188</v>
      </c>
      <c r="K45" s="14">
        <f t="shared" ref="K45:Q45" si="5">K42/K44</f>
        <v>0.967741935483871</v>
      </c>
      <c r="L45" s="14" t="e">
        <f t="shared" si="5"/>
        <v>#DIV/0!</v>
      </c>
      <c r="M45" s="14" t="e">
        <f t="shared" si="5"/>
        <v>#DIV/0!</v>
      </c>
      <c r="N45" s="14" t="e">
        <f t="shared" si="5"/>
        <v>#DIV/0!</v>
      </c>
      <c r="O45" s="14" t="e">
        <f t="shared" si="5"/>
        <v>#DIV/0!</v>
      </c>
      <c r="P45" s="14" t="e">
        <f t="shared" si="5"/>
        <v>#DIV/0!</v>
      </c>
      <c r="Q45" s="14">
        <f t="shared" si="5"/>
        <v>0</v>
      </c>
    </row>
    <row r="46" spans="2:17" x14ac:dyDescent="0.25">
      <c r="C46" s="27"/>
      <c r="D46" s="27"/>
      <c r="E46" s="1"/>
      <c r="H46" s="31" t="s">
        <v>17</v>
      </c>
      <c r="I46" s="31"/>
      <c r="J46" s="13">
        <f>J43/J44</f>
        <v>6.4516129032258063E-2</v>
      </c>
      <c r="K46" s="13">
        <f t="shared" ref="K46:Q46" si="6">K43/K44</f>
        <v>3.2258064516129031E-2</v>
      </c>
      <c r="L46" s="14" t="e">
        <f t="shared" si="6"/>
        <v>#DIV/0!</v>
      </c>
      <c r="M46" s="14" t="e">
        <f t="shared" si="6"/>
        <v>#DIV/0!</v>
      </c>
      <c r="N46" s="14" t="e">
        <f t="shared" si="6"/>
        <v>#DIV/0!</v>
      </c>
      <c r="O46" s="14" t="e">
        <f t="shared" si="6"/>
        <v>#DIV/0!</v>
      </c>
      <c r="P46" s="14" t="e">
        <f t="shared" si="6"/>
        <v>#DIV/0!</v>
      </c>
      <c r="Q46" s="14">
        <f t="shared" si="6"/>
        <v>1</v>
      </c>
    </row>
    <row r="47" spans="2:17" x14ac:dyDescent="0.25">
      <c r="C47" s="27"/>
      <c r="D47" s="27"/>
      <c r="E47" s="8"/>
    </row>
    <row r="48" spans="2:17" x14ac:dyDescent="0.25">
      <c r="C48" s="1"/>
      <c r="D48" s="1"/>
      <c r="E48" s="8"/>
    </row>
    <row r="49" spans="10:16" x14ac:dyDescent="0.25">
      <c r="J49" s="28"/>
      <c r="K49" s="28"/>
      <c r="L49" s="28"/>
      <c r="M49" s="28"/>
      <c r="N49" s="28"/>
      <c r="O49" s="28"/>
      <c r="P49" s="28"/>
    </row>
    <row r="50" spans="10:16" x14ac:dyDescent="0.25">
      <c r="J50" s="29" t="s">
        <v>18</v>
      </c>
      <c r="K50" s="29"/>
      <c r="L50" s="29"/>
      <c r="M50" s="29"/>
      <c r="N50" s="29"/>
      <c r="O50" s="29"/>
      <c r="P50" s="29"/>
    </row>
  </sheetData>
  <mergeCells count="5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C42:D42"/>
    <mergeCell ref="H42:I42"/>
    <mergeCell ref="C43:D43"/>
    <mergeCell ref="H43:I43"/>
    <mergeCell ref="C44:E44"/>
    <mergeCell ref="H44:I44"/>
    <mergeCell ref="C45:D45"/>
    <mergeCell ref="H45:I45"/>
    <mergeCell ref="C46:D46"/>
    <mergeCell ref="H46:I46"/>
    <mergeCell ref="C47:D47"/>
    <mergeCell ref="J49:P49"/>
    <mergeCell ref="J50:P5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6"/>
  <sheetViews>
    <sheetView tabSelected="1" zoomScale="172" zoomScaleNormal="17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295</v>
      </c>
      <c r="E4" s="40"/>
      <c r="F4" s="40"/>
      <c r="G4" s="40"/>
      <c r="I4" t="s">
        <v>1</v>
      </c>
      <c r="J4" s="41" t="s">
        <v>296</v>
      </c>
      <c r="K4" s="41"/>
      <c r="M4" t="s">
        <v>2</v>
      </c>
      <c r="N4" s="42">
        <v>45077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67</v>
      </c>
      <c r="E6" s="41"/>
      <c r="F6" s="41"/>
      <c r="G6" s="41"/>
      <c r="I6" s="27" t="s">
        <v>22</v>
      </c>
      <c r="J6" s="27"/>
      <c r="K6" s="43" t="s">
        <v>71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214</v>
      </c>
      <c r="D9" s="36" t="s">
        <v>251</v>
      </c>
      <c r="E9" s="36"/>
      <c r="F9" s="36"/>
      <c r="G9" s="36"/>
      <c r="H9" s="36"/>
      <c r="I9" s="36"/>
      <c r="J9" s="4">
        <v>90</v>
      </c>
      <c r="K9" s="4">
        <v>100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3" t="s">
        <v>215</v>
      </c>
      <c r="D10" s="36" t="s">
        <v>252</v>
      </c>
      <c r="E10" s="36"/>
      <c r="F10" s="36"/>
      <c r="G10" s="36"/>
      <c r="H10" s="36"/>
      <c r="I10" s="36"/>
      <c r="J10" s="4">
        <v>86</v>
      </c>
      <c r="K10" s="4">
        <v>70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46" si="0">B10+1</f>
        <v>3</v>
      </c>
      <c r="C11" s="19" t="s">
        <v>216</v>
      </c>
      <c r="D11" s="36" t="s">
        <v>253</v>
      </c>
      <c r="E11" s="36"/>
      <c r="F11" s="36"/>
      <c r="G11" s="36"/>
      <c r="H11" s="36"/>
      <c r="I11" s="36"/>
      <c r="J11" s="4">
        <v>89</v>
      </c>
      <c r="K11" s="4">
        <v>80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 t="s">
        <v>217</v>
      </c>
      <c r="D12" s="36" t="s">
        <v>254</v>
      </c>
      <c r="E12" s="36"/>
      <c r="F12" s="36"/>
      <c r="G12" s="36"/>
      <c r="H12" s="36"/>
      <c r="I12" s="36"/>
      <c r="J12" s="4">
        <v>80</v>
      </c>
      <c r="K12" s="4">
        <v>80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9" t="s">
        <v>218</v>
      </c>
      <c r="D13" s="36" t="s">
        <v>255</v>
      </c>
      <c r="E13" s="36"/>
      <c r="F13" s="36"/>
      <c r="G13" s="36"/>
      <c r="H13" s="36"/>
      <c r="I13" s="36"/>
      <c r="J13" s="4">
        <v>70</v>
      </c>
      <c r="K13" s="4">
        <v>100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9" t="s">
        <v>219</v>
      </c>
      <c r="D14" s="36" t="s">
        <v>256</v>
      </c>
      <c r="E14" s="36"/>
      <c r="F14" s="36"/>
      <c r="G14" s="36"/>
      <c r="H14" s="36"/>
      <c r="I14" s="36"/>
      <c r="J14" s="4">
        <v>90</v>
      </c>
      <c r="K14" s="4">
        <v>100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9" t="s">
        <v>220</v>
      </c>
      <c r="D15" s="36" t="s">
        <v>257</v>
      </c>
      <c r="E15" s="36"/>
      <c r="F15" s="36"/>
      <c r="G15" s="36"/>
      <c r="H15" s="36"/>
      <c r="I15" s="36"/>
      <c r="J15" s="4" t="s">
        <v>64</v>
      </c>
      <c r="K15" s="4" t="s">
        <v>64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9" t="s">
        <v>221</v>
      </c>
      <c r="D16" s="36" t="s">
        <v>258</v>
      </c>
      <c r="E16" s="36"/>
      <c r="F16" s="36"/>
      <c r="G16" s="36"/>
      <c r="H16" s="36"/>
      <c r="I16" s="36"/>
      <c r="J16" s="4">
        <v>80</v>
      </c>
      <c r="K16" s="4">
        <v>80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19" t="s">
        <v>222</v>
      </c>
      <c r="D17" s="36" t="s">
        <v>259</v>
      </c>
      <c r="E17" s="36"/>
      <c r="F17" s="36"/>
      <c r="G17" s="36"/>
      <c r="H17" s="36"/>
      <c r="I17" s="36"/>
      <c r="J17" s="4">
        <v>94</v>
      </c>
      <c r="K17" s="4">
        <v>90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19" t="s">
        <v>223</v>
      </c>
      <c r="D18" s="36" t="s">
        <v>260</v>
      </c>
      <c r="E18" s="36"/>
      <c r="F18" s="36"/>
      <c r="G18" s="36"/>
      <c r="H18" s="36"/>
      <c r="I18" s="36"/>
      <c r="J18" s="4">
        <v>90</v>
      </c>
      <c r="K18" s="4">
        <v>100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19" t="s">
        <v>224</v>
      </c>
      <c r="D19" s="36" t="s">
        <v>261</v>
      </c>
      <c r="E19" s="36"/>
      <c r="F19" s="36"/>
      <c r="G19" s="36"/>
      <c r="H19" s="36"/>
      <c r="I19" s="36"/>
      <c r="J19" s="4" t="s">
        <v>64</v>
      </c>
      <c r="K19" s="4" t="s">
        <v>64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19" t="s">
        <v>225</v>
      </c>
      <c r="D20" s="36" t="s">
        <v>262</v>
      </c>
      <c r="E20" s="36"/>
      <c r="F20" s="36"/>
      <c r="G20" s="36"/>
      <c r="H20" s="36"/>
      <c r="I20" s="36"/>
      <c r="J20" s="4">
        <v>98</v>
      </c>
      <c r="K20" s="4">
        <v>100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9" t="s">
        <v>226</v>
      </c>
      <c r="D21" s="36" t="s">
        <v>263</v>
      </c>
      <c r="E21" s="36"/>
      <c r="F21" s="36"/>
      <c r="G21" s="36"/>
      <c r="H21" s="36"/>
      <c r="I21" s="36"/>
      <c r="J21" s="4">
        <v>90</v>
      </c>
      <c r="K21" s="4">
        <v>100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9" t="s">
        <v>227</v>
      </c>
      <c r="D22" s="36" t="s">
        <v>264</v>
      </c>
      <c r="E22" s="36"/>
      <c r="F22" s="36"/>
      <c r="G22" s="36"/>
      <c r="H22" s="36"/>
      <c r="I22" s="36"/>
      <c r="J22" s="4">
        <v>84</v>
      </c>
      <c r="K22" s="4">
        <v>100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9" t="s">
        <v>228</v>
      </c>
      <c r="D23" s="36" t="s">
        <v>265</v>
      </c>
      <c r="E23" s="36"/>
      <c r="F23" s="36"/>
      <c r="G23" s="36"/>
      <c r="H23" s="36"/>
      <c r="I23" s="36"/>
      <c r="J23" s="4">
        <v>90</v>
      </c>
      <c r="K23" s="4">
        <v>100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9" t="s">
        <v>229</v>
      </c>
      <c r="D24" s="36" t="s">
        <v>266</v>
      </c>
      <c r="E24" s="36"/>
      <c r="F24" s="36"/>
      <c r="G24" s="36"/>
      <c r="H24" s="36"/>
      <c r="I24" s="36"/>
      <c r="J24" s="4">
        <v>76</v>
      </c>
      <c r="K24" s="4">
        <v>100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3" t="s">
        <v>230</v>
      </c>
      <c r="D25" s="36" t="s">
        <v>267</v>
      </c>
      <c r="E25" s="36"/>
      <c r="F25" s="36"/>
      <c r="G25" s="36"/>
      <c r="H25" s="36"/>
      <c r="I25" s="36"/>
      <c r="J25" s="4">
        <v>90</v>
      </c>
      <c r="K25" s="4">
        <v>100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9" t="s">
        <v>231</v>
      </c>
      <c r="D26" s="36" t="s">
        <v>268</v>
      </c>
      <c r="E26" s="36"/>
      <c r="F26" s="36"/>
      <c r="G26" s="36"/>
      <c r="H26" s="36"/>
      <c r="I26" s="36"/>
      <c r="J26" s="4">
        <v>71</v>
      </c>
      <c r="K26" s="4">
        <v>97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9" t="s">
        <v>232</v>
      </c>
      <c r="D27" s="36" t="s">
        <v>269</v>
      </c>
      <c r="E27" s="36"/>
      <c r="F27" s="36"/>
      <c r="G27" s="36"/>
      <c r="H27" s="36"/>
      <c r="I27" s="36"/>
      <c r="J27" s="4">
        <v>90</v>
      </c>
      <c r="K27" s="4">
        <v>100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9" t="s">
        <v>233</v>
      </c>
      <c r="D28" s="36" t="s">
        <v>270</v>
      </c>
      <c r="E28" s="36"/>
      <c r="F28" s="36"/>
      <c r="G28" s="36"/>
      <c r="H28" s="36"/>
      <c r="I28" s="36"/>
      <c r="J28" s="4">
        <v>90</v>
      </c>
      <c r="K28" s="4">
        <v>100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9" t="s">
        <v>234</v>
      </c>
      <c r="D29" s="36" t="s">
        <v>271</v>
      </c>
      <c r="E29" s="36"/>
      <c r="F29" s="36"/>
      <c r="G29" s="36"/>
      <c r="H29" s="36"/>
      <c r="I29" s="36"/>
      <c r="J29" s="4">
        <v>98</v>
      </c>
      <c r="K29" s="4">
        <v>100</v>
      </c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9" t="s">
        <v>235</v>
      </c>
      <c r="D30" s="36" t="s">
        <v>272</v>
      </c>
      <c r="E30" s="36"/>
      <c r="F30" s="36"/>
      <c r="G30" s="36"/>
      <c r="H30" s="36"/>
      <c r="I30" s="36"/>
      <c r="J30" s="4">
        <v>94</v>
      </c>
      <c r="K30" s="4">
        <v>100</v>
      </c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19" t="s">
        <v>236</v>
      </c>
      <c r="D31" s="36" t="s">
        <v>273</v>
      </c>
      <c r="E31" s="36"/>
      <c r="F31" s="36"/>
      <c r="G31" s="36"/>
      <c r="H31" s="36"/>
      <c r="I31" s="36"/>
      <c r="J31" s="4" t="s">
        <v>64</v>
      </c>
      <c r="K31" s="4">
        <v>70</v>
      </c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19" t="s">
        <v>237</v>
      </c>
      <c r="D32" s="36" t="s">
        <v>274</v>
      </c>
      <c r="E32" s="36"/>
      <c r="F32" s="36"/>
      <c r="G32" s="36"/>
      <c r="H32" s="36"/>
      <c r="I32" s="36"/>
      <c r="J32" s="4" t="s">
        <v>64</v>
      </c>
      <c r="K32" s="4">
        <v>80</v>
      </c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9" t="s">
        <v>238</v>
      </c>
      <c r="D33" s="36" t="s">
        <v>275</v>
      </c>
      <c r="E33" s="36"/>
      <c r="F33" s="36"/>
      <c r="G33" s="36"/>
      <c r="H33" s="36"/>
      <c r="I33" s="36"/>
      <c r="J33" s="4" t="s">
        <v>64</v>
      </c>
      <c r="K33" s="4">
        <v>100</v>
      </c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3" t="s">
        <v>239</v>
      </c>
      <c r="D34" s="36" t="s">
        <v>276</v>
      </c>
      <c r="E34" s="36"/>
      <c r="F34" s="36"/>
      <c r="G34" s="36"/>
      <c r="H34" s="36"/>
      <c r="I34" s="36"/>
      <c r="J34" s="4">
        <v>74</v>
      </c>
      <c r="K34" s="4">
        <v>70</v>
      </c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25" t="s">
        <v>232</v>
      </c>
      <c r="D35" s="36" t="s">
        <v>277</v>
      </c>
      <c r="E35" s="36"/>
      <c r="F35" s="36"/>
      <c r="G35" s="36"/>
      <c r="H35" s="36"/>
      <c r="I35" s="36"/>
      <c r="J35" s="4">
        <v>78</v>
      </c>
      <c r="K35" s="4">
        <v>100</v>
      </c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25" t="s">
        <v>240</v>
      </c>
      <c r="D36" s="36" t="s">
        <v>278</v>
      </c>
      <c r="E36" s="36"/>
      <c r="F36" s="36"/>
      <c r="G36" s="36"/>
      <c r="H36" s="36"/>
      <c r="I36" s="36"/>
      <c r="J36" s="4">
        <v>94</v>
      </c>
      <c r="K36" s="4">
        <v>100</v>
      </c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3" t="s">
        <v>241</v>
      </c>
      <c r="D37" s="36" t="s">
        <v>279</v>
      </c>
      <c r="E37" s="36"/>
      <c r="F37" s="36"/>
      <c r="G37" s="36"/>
      <c r="H37" s="36"/>
      <c r="I37" s="36"/>
      <c r="J37" s="4">
        <v>90</v>
      </c>
      <c r="K37" s="4">
        <v>100</v>
      </c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3" t="s">
        <v>242</v>
      </c>
      <c r="D38" s="36" t="s">
        <v>280</v>
      </c>
      <c r="E38" s="36"/>
      <c r="F38" s="36"/>
      <c r="G38" s="36"/>
      <c r="H38" s="36"/>
      <c r="I38" s="36"/>
      <c r="J38" s="4">
        <v>94</v>
      </c>
      <c r="K38" s="4">
        <v>100</v>
      </c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20" t="s">
        <v>243</v>
      </c>
      <c r="D39" s="36" t="s">
        <v>281</v>
      </c>
      <c r="E39" s="36"/>
      <c r="F39" s="36"/>
      <c r="G39" s="36"/>
      <c r="H39" s="36"/>
      <c r="I39" s="36"/>
      <c r="J39" s="4" t="s">
        <v>64</v>
      </c>
      <c r="K39" s="4">
        <v>97</v>
      </c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3" t="s">
        <v>244</v>
      </c>
      <c r="D40" s="36" t="s">
        <v>282</v>
      </c>
      <c r="E40" s="36"/>
      <c r="F40" s="36"/>
      <c r="G40" s="36"/>
      <c r="H40" s="36"/>
      <c r="I40" s="36"/>
      <c r="J40" s="4">
        <v>82</v>
      </c>
      <c r="K40" s="4">
        <v>100</v>
      </c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3" t="s">
        <v>245</v>
      </c>
      <c r="D41" s="36" t="s">
        <v>283</v>
      </c>
      <c r="E41" s="36"/>
      <c r="F41" s="36"/>
      <c r="G41" s="36"/>
      <c r="H41" s="36"/>
      <c r="I41" s="36"/>
      <c r="J41" s="4" t="s">
        <v>64</v>
      </c>
      <c r="K41" s="4">
        <v>80</v>
      </c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3" t="s">
        <v>246</v>
      </c>
      <c r="D42" s="36" t="s">
        <v>284</v>
      </c>
      <c r="E42" s="36"/>
      <c r="F42" s="36"/>
      <c r="G42" s="36"/>
      <c r="H42" s="36"/>
      <c r="I42" s="36"/>
      <c r="J42" s="4">
        <v>94</v>
      </c>
      <c r="K42" s="4">
        <v>100</v>
      </c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3" t="s">
        <v>247</v>
      </c>
      <c r="D43" s="36" t="s">
        <v>285</v>
      </c>
      <c r="E43" s="36"/>
      <c r="F43" s="36"/>
      <c r="G43" s="36"/>
      <c r="H43" s="36"/>
      <c r="I43" s="36"/>
      <c r="J43" s="4">
        <v>94</v>
      </c>
      <c r="K43" s="4">
        <v>97</v>
      </c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3" t="s">
        <v>248</v>
      </c>
      <c r="D44" s="36" t="s">
        <v>286</v>
      </c>
      <c r="E44" s="36"/>
      <c r="F44" s="36"/>
      <c r="G44" s="36"/>
      <c r="H44" s="36"/>
      <c r="I44" s="36"/>
      <c r="J44" s="4">
        <v>94</v>
      </c>
      <c r="K44" s="4">
        <v>100</v>
      </c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25" t="s">
        <v>249</v>
      </c>
      <c r="D45" s="36" t="s">
        <v>287</v>
      </c>
      <c r="E45" s="36"/>
      <c r="F45" s="36"/>
      <c r="G45" s="36"/>
      <c r="H45" s="36"/>
      <c r="I45" s="36"/>
      <c r="J45" s="4">
        <v>94</v>
      </c>
      <c r="K45" s="4">
        <v>80</v>
      </c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3" t="s">
        <v>250</v>
      </c>
      <c r="D46" s="36" t="s">
        <v>288</v>
      </c>
      <c r="E46" s="36"/>
      <c r="F46" s="36"/>
      <c r="G46" s="36"/>
      <c r="H46" s="36"/>
      <c r="I46" s="36"/>
      <c r="J46" s="4">
        <v>86</v>
      </c>
      <c r="K46" s="4">
        <v>80</v>
      </c>
      <c r="L46" s="4"/>
      <c r="M46" s="4"/>
      <c r="N46" s="4"/>
      <c r="O46" s="4"/>
      <c r="P46" s="4"/>
      <c r="Q46" s="10"/>
    </row>
    <row r="47" spans="2:17" x14ac:dyDescent="0.25">
      <c r="B47" s="6"/>
      <c r="C47" s="3"/>
      <c r="D47" s="32"/>
      <c r="E47" s="33"/>
      <c r="F47" s="33"/>
      <c r="G47" s="33"/>
      <c r="H47" s="33"/>
      <c r="I47" s="34"/>
      <c r="J47" s="3"/>
      <c r="K47" s="3"/>
      <c r="L47" s="3"/>
      <c r="M47" s="3"/>
      <c r="N47" s="3"/>
      <c r="O47" s="3"/>
      <c r="P47" s="3"/>
      <c r="Q47" s="10"/>
    </row>
    <row r="48" spans="2:17" x14ac:dyDescent="0.25">
      <c r="C48" s="27"/>
      <c r="D48" s="27"/>
      <c r="E48" s="1"/>
      <c r="H48" s="35" t="s">
        <v>19</v>
      </c>
      <c r="I48" s="35"/>
      <c r="J48" s="11">
        <f t="shared" ref="J48:P48" si="1">COUNTIF(J9:J47,"&gt;=70")</f>
        <v>31</v>
      </c>
      <c r="K48" s="11">
        <f t="shared" si="1"/>
        <v>36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5">
        <f>COUNTIF(Q9:Q46,"&gt;=70")</f>
        <v>0</v>
      </c>
    </row>
    <row r="49" spans="3:17" x14ac:dyDescent="0.25">
      <c r="C49" s="27"/>
      <c r="D49" s="27"/>
      <c r="E49" s="8"/>
      <c r="H49" s="30" t="s">
        <v>20</v>
      </c>
      <c r="I49" s="30"/>
      <c r="J49" s="12">
        <v>7</v>
      </c>
      <c r="K49" s="12">
        <v>2</v>
      </c>
      <c r="L49" s="12">
        <f t="shared" ref="L49:Q49" si="2">COUNTIF(L9:L47,"&lt;70")</f>
        <v>0</v>
      </c>
      <c r="M49" s="12">
        <f t="shared" si="2"/>
        <v>0</v>
      </c>
      <c r="N49" s="12">
        <f t="shared" si="2"/>
        <v>0</v>
      </c>
      <c r="O49" s="12">
        <f t="shared" si="2"/>
        <v>0</v>
      </c>
      <c r="P49" s="12">
        <f t="shared" si="2"/>
        <v>0</v>
      </c>
      <c r="Q49" s="12">
        <f t="shared" si="2"/>
        <v>0</v>
      </c>
    </row>
    <row r="50" spans="3:17" x14ac:dyDescent="0.25">
      <c r="C50" s="27"/>
      <c r="D50" s="27"/>
      <c r="E50" s="27"/>
      <c r="H50" s="30" t="s">
        <v>21</v>
      </c>
      <c r="I50" s="30"/>
      <c r="J50" s="12">
        <v>38</v>
      </c>
      <c r="K50" s="12">
        <v>38</v>
      </c>
      <c r="L50" s="12">
        <f t="shared" ref="L50:Q50" si="3">COUNT(L9:L47)</f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0</v>
      </c>
      <c r="Q50" s="12">
        <f t="shared" si="3"/>
        <v>0</v>
      </c>
    </row>
    <row r="51" spans="3:17" x14ac:dyDescent="0.25">
      <c r="C51" s="27"/>
      <c r="D51" s="27"/>
      <c r="E51" s="1"/>
      <c r="H51" s="31" t="s">
        <v>16</v>
      </c>
      <c r="I51" s="31"/>
      <c r="J51" s="13">
        <f>J48/J50</f>
        <v>0.81578947368421051</v>
      </c>
      <c r="K51" s="14">
        <f t="shared" ref="K51:Q51" si="4">K48/K50</f>
        <v>0.94736842105263153</v>
      </c>
      <c r="L51" s="14" t="e">
        <f t="shared" si="4"/>
        <v>#DIV/0!</v>
      </c>
      <c r="M51" s="14" t="e">
        <f t="shared" si="4"/>
        <v>#DIV/0!</v>
      </c>
      <c r="N51" s="14" t="e">
        <f t="shared" si="4"/>
        <v>#DIV/0!</v>
      </c>
      <c r="O51" s="14" t="e">
        <f t="shared" si="4"/>
        <v>#DIV/0!</v>
      </c>
      <c r="P51" s="14" t="e">
        <f t="shared" si="4"/>
        <v>#DIV/0!</v>
      </c>
      <c r="Q51" s="14" t="e">
        <f t="shared" si="4"/>
        <v>#DIV/0!</v>
      </c>
    </row>
    <row r="52" spans="3:17" x14ac:dyDescent="0.25">
      <c r="C52" s="27"/>
      <c r="D52" s="27"/>
      <c r="E52" s="1"/>
      <c r="H52" s="31" t="s">
        <v>17</v>
      </c>
      <c r="I52" s="31"/>
      <c r="J52" s="13">
        <f>J49/J50</f>
        <v>0.18421052631578946</v>
      </c>
      <c r="K52" s="13">
        <f t="shared" ref="K52:Q52" si="5">K49/K50</f>
        <v>5.2631578947368418E-2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 t="e">
        <f t="shared" si="5"/>
        <v>#DIV/0!</v>
      </c>
      <c r="Q52" s="14" t="e">
        <f t="shared" si="5"/>
        <v>#DIV/0!</v>
      </c>
    </row>
    <row r="53" spans="3:17" x14ac:dyDescent="0.25">
      <c r="C53" s="27"/>
      <c r="D53" s="27"/>
      <c r="E53" s="8"/>
    </row>
    <row r="54" spans="3:17" x14ac:dyDescent="0.25">
      <c r="C54" s="1"/>
      <c r="D54" s="1"/>
      <c r="E54" s="8"/>
    </row>
    <row r="55" spans="3:17" x14ac:dyDescent="0.25">
      <c r="J55" s="28" t="s">
        <v>293</v>
      </c>
      <c r="K55" s="28"/>
      <c r="L55" s="28"/>
      <c r="M55" s="28"/>
      <c r="N55" s="28"/>
      <c r="O55" s="28"/>
      <c r="P55" s="28"/>
    </row>
    <row r="56" spans="3:17" x14ac:dyDescent="0.25">
      <c r="J56" s="29" t="s">
        <v>18</v>
      </c>
      <c r="K56" s="29"/>
      <c r="L56" s="29"/>
      <c r="M56" s="29"/>
      <c r="N56" s="29"/>
      <c r="O56" s="29"/>
      <c r="P56" s="29"/>
    </row>
  </sheetData>
  <mergeCells count="61"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33:I33"/>
    <mergeCell ref="D44:I44"/>
    <mergeCell ref="C48:D48"/>
    <mergeCell ref="D47:I47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2023-05-05T04:58:57Z</cp:lastPrinted>
  <dcterms:created xsi:type="dcterms:W3CDTF">2023-03-14T19:16:59Z</dcterms:created>
  <dcterms:modified xsi:type="dcterms:W3CDTF">2023-06-02T18:06:21Z</dcterms:modified>
</cp:coreProperties>
</file>