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IOO\"/>
    </mc:Choice>
  </mc:AlternateContent>
  <xr:revisionPtr revIDLastSave="0" documentId="8_{EB523853-EC29-42DA-A4C1-C36FB33342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0" l="1"/>
  <c r="N28" i="10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K28" i="10"/>
  <c r="H16" i="22" l="1"/>
  <c r="H15" i="22"/>
  <c r="I15" i="22"/>
  <c r="J15" i="22" s="1"/>
  <c r="I14" i="22"/>
  <c r="J14" i="22" s="1"/>
  <c r="I16" i="22"/>
  <c r="J16" i="22" s="1"/>
  <c r="I17" i="22"/>
  <c r="J17" i="22" s="1"/>
  <c r="L1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<sst xmlns="http://schemas.openxmlformats.org/spreadsheetml/2006/main" count="184" uniqueCount="48">
  <si>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</si>
  <si>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</si>
  <si>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</si>
  <si>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</si>
  <si>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</si>
  <si>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</si>
  <si>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</si>
  <si>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</si>
  <si>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</si>
  <si>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</si>
  <si>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</si>
  <si>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</si>
  <si>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</si>
  <si>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</si>
  <si>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</si>
  <si>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</si>
  <si>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</si>
  <si>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</si>
  <si>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</si>
  <si>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</si>
  <si>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</si>
  <si>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</si>
  <si>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</si>
  <si>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</si>
  <si>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</si>
  <si>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</si>
  <si>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</si>
  <si>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</si>
  <si>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</si>
  <si>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</si>
  <si>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</si>
  <si>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</si>
  <si>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</si>
  <si>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</si>
  <si>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</si>
  <si>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</si>
  <si>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QUIMICA</t>
  </si>
  <si>
    <t>IMCT</t>
  </si>
  <si>
    <t>111A</t>
  </si>
  <si>
    <t>DR. TONATIUH SOSME SÁNCHEZ</t>
  </si>
  <si>
    <t>I-IV</t>
  </si>
  <si>
    <t>CÁLCULO INTEGRAL</t>
  </si>
  <si>
    <t>QUÍMICA</t>
  </si>
  <si>
    <t>204 B</t>
  </si>
  <si>
    <t>204C</t>
  </si>
  <si>
    <t>204A</t>
  </si>
  <si>
    <t>FEBRERO-JULIO 2023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</si>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</sst>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F15" sqref="F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46</v>
      </c>
      <c r="M8" s="29"/>
      <c r="N8" s="29"/>
    </row>
    <row r="10" spans="1:14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5">
      <c r="A14" s="8" t="s">
        <v>41</v>
      </c>
      <c r="B14" s="9" t="s">
        <v>21</v>
      </c>
      <c r="C14" s="9" t="s">
        <v>43</v>
      </c>
      <c r="D14" s="9" t="s">
        <v>47</v>
      </c>
      <c r="E14" s="9">
        <v>19</v>
      </c>
      <c r="F14" s="9">
        <v>2</v>
      </c>
      <c r="G14" s="9"/>
      <c r="H14" s="10"/>
      <c r="I14" s="9">
        <v>17</v>
      </c>
      <c r="J14" s="10"/>
      <c r="K14" s="9">
        <v>0</v>
      </c>
      <c r="L14" s="10">
        <v>0</v>
      </c>
      <c r="M14" s="9">
        <v>49</v>
      </c>
      <c r="N14" s="15">
        <v>0.78900000000000003</v>
      </c>
    </row>
    <row r="15" spans="1:14" s="11" customFormat="1" x14ac:dyDescent="0.25">
      <c r="A15" s="8" t="s">
        <v>41</v>
      </c>
      <c r="B15" s="9" t="s">
        <v>21</v>
      </c>
      <c r="C15" s="9" t="s">
        <v>44</v>
      </c>
      <c r="D15" s="9" t="s">
        <v>47</v>
      </c>
      <c r="E15" s="9">
        <v>17</v>
      </c>
      <c r="F15" s="9">
        <v>7</v>
      </c>
      <c r="G15" s="9"/>
      <c r="H15" s="10"/>
      <c r="I15" s="9">
        <v>10</v>
      </c>
      <c r="J15" s="10"/>
      <c r="K15" s="9">
        <v>0</v>
      </c>
      <c r="L15" s="10">
        <v>0</v>
      </c>
      <c r="M15" s="9">
        <v>57</v>
      </c>
      <c r="N15" s="15">
        <v>0.70589999999999997</v>
      </c>
    </row>
    <row r="16" spans="1:14" s="11" customFormat="1" x14ac:dyDescent="0.25">
      <c r="A16" s="8" t="s">
        <v>42</v>
      </c>
      <c r="B16" s="9" t="s">
        <v>21</v>
      </c>
      <c r="C16" s="9" t="s">
        <v>45</v>
      </c>
      <c r="D16" s="9" t="s">
        <v>47</v>
      </c>
      <c r="E16" s="9">
        <v>34</v>
      </c>
      <c r="F16" s="9">
        <v>30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79</v>
      </c>
      <c r="N16" s="15">
        <v>0.85289999999999999</v>
      </c>
    </row>
    <row r="17" spans="1:18" s="11" customFormat="1" x14ac:dyDescent="0.25">
      <c r="A17" s="8" t="s">
        <v>42</v>
      </c>
      <c r="B17" s="9" t="s">
        <v>21</v>
      </c>
      <c r="C17" s="9" t="s">
        <v>44</v>
      </c>
      <c r="D17" s="9" t="s">
        <v>47</v>
      </c>
      <c r="E17" s="9">
        <v>22</v>
      </c>
      <c r="F17" s="9">
        <v>13</v>
      </c>
      <c r="G17" s="9"/>
      <c r="H17" s="10"/>
      <c r="I17" s="9">
        <v>9</v>
      </c>
      <c r="J17" s="10"/>
      <c r="K17" s="9">
        <v>0</v>
      </c>
      <c r="L17" s="10">
        <v>0</v>
      </c>
      <c r="M17" s="9">
        <v>62</v>
      </c>
      <c r="N17" s="15">
        <v>0.63600000000000001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SUM(F14:F17)</f>
        <v>52</v>
      </c>
      <c r="G28" s="17"/>
      <c r="H28" s="18"/>
      <c r="I28" s="17">
        <f>(E28-SUM(F28:G28))-K28</f>
        <v>40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61.75</v>
      </c>
      <c r="N28" s="19">
        <f>SUM(N14:N17)/4</f>
        <v>0.74595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A16" sqref="A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INTEGRAL</v>
      </c>
      <c r="B14" s="9">
        <v>1</v>
      </c>
      <c r="C14" s="9" t="str">
        <f>'1'!C14</f>
        <v>204 B</v>
      </c>
      <c r="D14" s="9" t="str">
        <f>'1'!D14</f>
        <v>ISIC</v>
      </c>
      <c r="E14" s="9">
        <f>'1'!E14</f>
        <v>19</v>
      </c>
      <c r="F14" s="9">
        <v>15</v>
      </c>
      <c r="G14" s="9">
        <v>5</v>
      </c>
      <c r="H14" s="10">
        <f t="shared" ref="H14:H27" si="0">F14/E14</f>
        <v>0.78947368421052633</v>
      </c>
      <c r="I14" s="9">
        <f t="shared" ref="I14:I28" si="1">(E14-SUM(F14:G14))-K14</f>
        <v>-1</v>
      </c>
      <c r="J14" s="10">
        <f t="shared" ref="J14:J28" si="2">I14/E14</f>
        <v>-5.2631578947368418E-2</v>
      </c>
      <c r="K14" s="9"/>
      <c r="L14" s="10">
        <f t="shared" ref="L14:L28" si="3">K14/E14</f>
        <v>0</v>
      </c>
      <c r="M14" s="9">
        <v>73.2</v>
      </c>
      <c r="N14" s="15">
        <v>0.75</v>
      </c>
    </row>
    <row r="15" spans="1:14" s="11" customFormat="1" x14ac:dyDescent="0.25">
      <c r="A15" s="9" t="s">
        <v>36</v>
      </c>
      <c r="B15" s="9">
        <v>2</v>
      </c>
      <c r="C15" s="9" t="s">
        <v>38</v>
      </c>
      <c r="D15" s="9" t="s">
        <v>37</v>
      </c>
      <c r="E15" s="9">
        <v>20</v>
      </c>
      <c r="F15" s="9">
        <v>19</v>
      </c>
      <c r="G15" s="9">
        <v>1</v>
      </c>
      <c r="H15" s="10">
        <f t="shared" si="0"/>
        <v>0.95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77.8</v>
      </c>
      <c r="N15" s="15">
        <v>0.95</v>
      </c>
    </row>
    <row r="16" spans="1:14" s="11" customFormat="1" x14ac:dyDescent="0.25">
      <c r="A16" s="9" t="str">
        <f>'1'!A16</f>
        <v>QUÍMICA</v>
      </c>
      <c r="B16" s="9"/>
      <c r="C16" s="9" t="str">
        <f>'1'!C16</f>
        <v>204A</v>
      </c>
      <c r="D16" s="9" t="str">
        <f>'1'!D16</f>
        <v>ISIC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QUÍMICA</v>
      </c>
      <c r="B17" s="9"/>
      <c r="C17" s="9" t="str">
        <f>'1'!C17</f>
        <v>204C</v>
      </c>
      <c r="D17" s="9" t="str">
        <f>'1'!D17</f>
        <v>ISIC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34</v>
      </c>
      <c r="G28" s="17">
        <f>SUM(G14:G27)</f>
        <v>6</v>
      </c>
      <c r="H28" s="18">
        <f>SUM(F28:G28)/E28</f>
        <v>0.42105263157894735</v>
      </c>
      <c r="I28" s="17">
        <f t="shared" si="1"/>
        <v>55</v>
      </c>
      <c r="J28" s="18">
        <f t="shared" si="2"/>
        <v>0.57894736842105265</v>
      </c>
      <c r="K28" s="17">
        <f>SUM(K14:K27)</f>
        <v>0</v>
      </c>
      <c r="L28" s="18">
        <f t="shared" si="3"/>
        <v>0</v>
      </c>
      <c r="M28" s="17">
        <f>AVERAGE(M14:M27)</f>
        <v>75.5</v>
      </c>
      <c r="N28" s="19">
        <f>AVERAGE(N14:N27)</f>
        <v>0.85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0" zoomScale="85" zoomScaleNormal="85" zoomScaleSheetLayoutView="100" workbookViewId="0">
      <selection activeCell="M41" sqref="M4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INTEGRAL</v>
      </c>
      <c r="B14" s="9">
        <v>3</v>
      </c>
      <c r="C14" s="9" t="str">
        <f>'1'!C14</f>
        <v>204 B</v>
      </c>
      <c r="D14" s="9" t="str">
        <f>'1'!D14</f>
        <v>ISIC</v>
      </c>
      <c r="E14" s="9">
        <f>'1'!E14</f>
        <v>19</v>
      </c>
      <c r="F14" s="9">
        <v>19</v>
      </c>
      <c r="G14" s="9">
        <v>1</v>
      </c>
      <c r="H14" s="10">
        <f t="shared" ref="H14:H27" si="0">F14/E14</f>
        <v>1</v>
      </c>
      <c r="I14" s="9">
        <f t="shared" ref="I14:I28" si="1">(E14-SUM(F14:G14))-K14</f>
        <v>-1</v>
      </c>
      <c r="J14" s="10">
        <f t="shared" ref="J14:J28" si="2">I14/E14</f>
        <v>-5.2631578947368418E-2</v>
      </c>
      <c r="K14" s="9"/>
      <c r="L14" s="10">
        <f t="shared" ref="L14:L28" si="3">K14/E14</f>
        <v>0</v>
      </c>
      <c r="M14" s="9">
        <v>84.33</v>
      </c>
      <c r="N14" s="15">
        <v>0.95</v>
      </c>
    </row>
    <row r="15" spans="1:14" s="11" customFormat="1" x14ac:dyDescent="0.25">
      <c r="A15" s="9" t="str">
        <f>'1'!A15</f>
        <v>CÁLCULO INTEGRAL</v>
      </c>
      <c r="B15" s="9"/>
      <c r="C15" s="9" t="str">
        <f>'1'!C15</f>
        <v>204C</v>
      </c>
      <c r="D15" s="9" t="str">
        <f>'1'!D15</f>
        <v>ISIC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QUÍMICA</v>
      </c>
      <c r="B16" s="9"/>
      <c r="C16" s="9" t="str">
        <f>'1'!C16</f>
        <v>204A</v>
      </c>
      <c r="D16" s="9" t="str">
        <f>'1'!D16</f>
        <v>ISIC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QUÍMICA</v>
      </c>
      <c r="B17" s="9"/>
      <c r="C17" s="9" t="str">
        <f>'1'!C17</f>
        <v>204C</v>
      </c>
      <c r="D17" s="9" t="str">
        <f>'1'!D17</f>
        <v>ISIC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19</v>
      </c>
      <c r="G28" s="17">
        <f>SUM(G14:G27)</f>
        <v>1</v>
      </c>
      <c r="H28" s="18">
        <f>SUM(F28:G28)/E28</f>
        <v>0.21739130434782608</v>
      </c>
      <c r="I28" s="17">
        <f t="shared" si="1"/>
        <v>72</v>
      </c>
      <c r="J28" s="18">
        <f t="shared" si="2"/>
        <v>0.78260869565217395</v>
      </c>
      <c r="K28" s="17">
        <f>SUM(K14:K27)</f>
        <v>0</v>
      </c>
      <c r="L28" s="18">
        <f t="shared" si="3"/>
        <v>0</v>
      </c>
      <c r="M28" s="17">
        <f>AVERAGE(M14:M27)</f>
        <v>84.33</v>
      </c>
      <c r="N28" s="19">
        <f>AVERAGE(N14:N27)</f>
        <v>0.95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0" zoomScale="85" zoomScaleNormal="85" zoomScaleSheetLayoutView="100" workbookViewId="0">
      <selection activeCell="D40" sqref="D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INTEGRAL</v>
      </c>
      <c r="B14" s="9">
        <v>4</v>
      </c>
      <c r="C14" s="9" t="str">
        <f>'1'!C14</f>
        <v>204 B</v>
      </c>
      <c r="D14" s="9" t="str">
        <f>'1'!D14</f>
        <v>ISIC</v>
      </c>
      <c r="E14" s="9">
        <f>'1'!E14</f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78</v>
      </c>
      <c r="N14" s="15">
        <v>0.9</v>
      </c>
    </row>
    <row r="15" spans="1:14" s="11" customFormat="1" x14ac:dyDescent="0.25">
      <c r="A15" s="9" t="str">
        <f>'1'!A15</f>
        <v>CÁLCULO INTEGRAL</v>
      </c>
      <c r="B15" s="9"/>
      <c r="C15" s="9" t="str">
        <f>'1'!C15</f>
        <v>204C</v>
      </c>
      <c r="D15" s="9" t="str">
        <f>'1'!D15</f>
        <v>ISIC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QUÍMICA</v>
      </c>
      <c r="B16" s="9"/>
      <c r="C16" s="9" t="str">
        <f>'1'!C16</f>
        <v>204A</v>
      </c>
      <c r="D16" s="9" t="str">
        <f>'1'!D16</f>
        <v>ISIC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QUÍMICA</v>
      </c>
      <c r="B17" s="9"/>
      <c r="C17" s="9" t="str">
        <f>'1'!C17</f>
        <v>204C</v>
      </c>
      <c r="D17" s="9" t="str">
        <f>'1'!D17</f>
        <v>ISIC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18</v>
      </c>
      <c r="G28" s="17">
        <f>SUM(G14:G27)</f>
        <v>0</v>
      </c>
      <c r="H28" s="18">
        <f>SUM(F28:G28)/E28</f>
        <v>0.19565217391304349</v>
      </c>
      <c r="I28" s="17">
        <f t="shared" si="1"/>
        <v>74</v>
      </c>
      <c r="J28" s="18">
        <f t="shared" si="2"/>
        <v>0.80434782608695654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INTEGRAL</v>
      </c>
      <c r="B14" s="21" t="s">
        <v>40</v>
      </c>
      <c r="C14" s="9" t="str">
        <f>'1'!C14</f>
        <v>204 B</v>
      </c>
      <c r="D14" s="9" t="str">
        <f>'1'!D14</f>
        <v>ISIC</v>
      </c>
      <c r="E14" s="9">
        <f>'1'!E14</f>
        <v>19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x14ac:dyDescent="0.25">
      <c r="A15" s="9" t="str">
        <f>'1'!A15</f>
        <v>CÁLCULO INTEGRAL</v>
      </c>
      <c r="B15" s="9"/>
      <c r="C15" s="9" t="str">
        <f>'1'!C15</f>
        <v>204C</v>
      </c>
      <c r="D15" s="9" t="str">
        <f>'1'!D15</f>
        <v>ISIC</v>
      </c>
      <c r="E15" s="9">
        <f>'1'!E15</f>
        <v>17</v>
      </c>
      <c r="F15" s="9"/>
      <c r="G15" s="9"/>
      <c r="H15" s="10">
        <f t="shared" ref="H15:H27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QUÍMICA</v>
      </c>
      <c r="B16" s="9"/>
      <c r="C16" s="9" t="str">
        <f>'1'!C16</f>
        <v>204A</v>
      </c>
      <c r="D16" s="9" t="str">
        <f>'1'!D16</f>
        <v>ISIC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QUÍMICA</v>
      </c>
      <c r="B17" s="9"/>
      <c r="C17" s="9" t="str">
        <f>'1'!C17</f>
        <v>204C</v>
      </c>
      <c r="D17" s="9" t="str">
        <f>'1'!D17</f>
        <v>ISIC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14</v>
      </c>
      <c r="G28" s="17">
        <f>SUM(G14:G27)</f>
        <v>5</v>
      </c>
      <c r="H28" s="18">
        <f>SUM(F28:G28)/E28</f>
        <v>0.20652173913043478</v>
      </c>
      <c r="I28" s="17">
        <f t="shared" si="0"/>
        <v>73</v>
      </c>
      <c r="J28" s="18">
        <f t="shared" si="1"/>
        <v>0.79347826086956519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2023-03-28T01:03:56Z</dcterms:modified>
  <cp:category/>
  <cp:contentStatus/>
</cp:coreProperties>
</file>