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IOO\"/>
    </mc:Choice>
  </mc:AlternateContent>
  <xr:revisionPtr revIDLastSave="0" documentId="8_{23C4B82C-67F2-4C1D-9764-840DC5D1822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3" l="1"/>
  <c r="C18" i="23"/>
  <c r="D18" i="23"/>
  <c r="E18" i="23"/>
  <c r="I18" i="23"/>
  <c r="L18" i="23"/>
  <c r="A19" i="23"/>
  <c r="C19" i="23"/>
  <c r="D19" i="23"/>
  <c r="E19" i="23"/>
  <c r="L19" i="23"/>
  <c r="M28" i="10"/>
  <c r="D15" i="22"/>
  <c r="D16" i="22"/>
  <c r="D17" i="22"/>
  <c r="N28" i="10"/>
  <c r="I19" i="23" l="1"/>
  <c r="F28" i="10"/>
  <c r="E28" i="10"/>
  <c r="I28" i="10" s="1"/>
  <c r="N28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A27" i="24"/>
  <c r="A26" i="24"/>
  <c r="A25" i="24"/>
  <c r="A24" i="24"/>
  <c r="A23" i="24"/>
  <c r="A22" i="24"/>
  <c r="A21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L15" i="22"/>
  <c r="L16" i="22"/>
  <c r="H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I16" i="22"/>
  <c r="J16" i="22" s="1"/>
  <c r="I17" i="22"/>
  <c r="J17" i="22" s="1"/>
  <c r="L17" i="22"/>
  <c r="L14" i="25"/>
  <c r="L15" i="25"/>
  <c r="L16" i="25"/>
  <c r="L17" i="25"/>
  <c r="L18" i="25"/>
  <c r="L19" i="25"/>
  <c r="L14" i="24"/>
  <c r="L15" i="24"/>
  <c r="L16" i="24"/>
  <c r="L17" i="24"/>
  <c r="L18" i="24"/>
  <c r="L19" i="24"/>
  <c r="E28" i="24"/>
  <c r="L14" i="23"/>
  <c r="L15" i="23"/>
  <c r="L16" i="23"/>
  <c r="L1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2" s="1"/>
  <c r="L28" i="10"/>
  <c r="I28" i="24" l="1"/>
  <c r="L28" i="24"/>
  <c r="I28" i="23"/>
  <c r="L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<sst xmlns="http://schemas.openxmlformats.org/spreadsheetml/2006/main" count="207" uniqueCount="49">
  <si>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</si>
  <si>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</si>
  <si>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</si>
  <si>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</si>
  <si>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</si>
  <si>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</si>
  <si>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</si>
  <si>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</si>
  <si>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</si>
  <si>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</si>
  <si>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</si>
  <si>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</si>
  <si>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</si>
  <si>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</si>
  <si>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</si>
  <si>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</si>
  <si>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</si>
  <si>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</si>
  <si>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</si>
  <si>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</si>
  <si>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</si>
  <si>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</si>
  <si>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</si>
  <si>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</si>
  <si>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</si>
  <si>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</si>
  <si>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</si>
  <si>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</si>
  <si>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</si>
  <si>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</si>
  <si>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</si>
  <si>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</si>
  <si>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</si>
  <si>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</si>
  <si>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</si>
  <si>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</si>
  <si>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</si>
  <si>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CÁLCULO INTEGRAL</t>
  </si>
  <si>
    <t>QUÍMICA</t>
  </si>
  <si>
    <t>204 B</t>
  </si>
  <si>
    <t>204C</t>
  </si>
  <si>
    <t>204A</t>
  </si>
  <si>
    <t>ISC</t>
  </si>
  <si>
    <t>FEBRERO-JULIO 2023</t>
  </si>
  <si>
    <t>S/E</t>
  </si>
  <si>
    <t>II</t>
  </si>
  <si>
    <t>III</t>
  </si>
  <si>
    <t>MC.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</si>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</sst>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A18" sqref="A18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3</v>
      </c>
      <c r="G8" s="4" t="s">
        <v>6</v>
      </c>
      <c r="H8" s="5">
        <v>2</v>
      </c>
      <c r="I8" s="38" t="s">
        <v>7</v>
      </c>
      <c r="J8" s="38"/>
      <c r="K8" s="38"/>
      <c r="L8" s="32" t="s">
        <v>43</v>
      </c>
      <c r="M8" s="32"/>
      <c r="N8" s="32"/>
    </row>
    <row r="10" spans="1:14" x14ac:dyDescent="0.25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5">
      <c r="A14" s="8" t="s">
        <v>37</v>
      </c>
      <c r="B14" s="9" t="s">
        <v>21</v>
      </c>
      <c r="C14" s="9" t="s">
        <v>39</v>
      </c>
      <c r="D14" s="9" t="s">
        <v>42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50</v>
      </c>
      <c r="N14" s="15">
        <v>0.78900000000000003</v>
      </c>
    </row>
    <row r="15" spans="1:14" s="11" customFormat="1" x14ac:dyDescent="0.25">
      <c r="A15" s="8" t="s">
        <v>37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58</v>
      </c>
      <c r="N15" s="15">
        <v>0.70589999999999997</v>
      </c>
    </row>
    <row r="16" spans="1:14" s="11" customFormat="1" x14ac:dyDescent="0.25">
      <c r="A16" s="8" t="s">
        <v>38</v>
      </c>
      <c r="B16" s="9" t="s">
        <v>21</v>
      </c>
      <c r="C16" s="9" t="s">
        <v>41</v>
      </c>
      <c r="D16" s="9" t="s">
        <v>42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79</v>
      </c>
      <c r="N16" s="15">
        <v>0.19</v>
      </c>
    </row>
    <row r="17" spans="1:18" s="11" customFormat="1" x14ac:dyDescent="0.25">
      <c r="A17" s="8" t="s">
        <v>38</v>
      </c>
      <c r="B17" s="9" t="s">
        <v>21</v>
      </c>
      <c r="C17" s="9" t="s">
        <v>40</v>
      </c>
      <c r="D17" s="9" t="s">
        <v>42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ht="15.75" customHeight="1" x14ac:dyDescent="0.25">
      <c r="A18" s="22" t="s">
        <v>37</v>
      </c>
      <c r="B18" s="23" t="s">
        <v>21</v>
      </c>
      <c r="C18" s="23" t="s">
        <v>39</v>
      </c>
      <c r="D18" s="23" t="s">
        <v>42</v>
      </c>
      <c r="E18" s="23">
        <v>19</v>
      </c>
      <c r="F18" s="23">
        <v>2</v>
      </c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22" t="s">
        <v>37</v>
      </c>
      <c r="B19" s="23" t="s">
        <v>21</v>
      </c>
      <c r="C19" s="23" t="s">
        <v>40</v>
      </c>
      <c r="D19" s="23" t="s">
        <v>42</v>
      </c>
      <c r="E19" s="23">
        <v>17</v>
      </c>
      <c r="F19" s="23">
        <v>7</v>
      </c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SUM(F14:F17)</f>
        <v>52</v>
      </c>
      <c r="G28" s="17"/>
      <c r="H28" s="18"/>
      <c r="I28" s="17">
        <f>(E28-SUM(F28:G28))-K28</f>
        <v>76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62.25</v>
      </c>
      <c r="N28" s="19">
        <f>SUM(N14:N17)/4</f>
        <v>0.58022499999999999</v>
      </c>
    </row>
    <row r="30" spans="1:18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8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MCIQ. INDRA DE LA O ORTIZ</v>
      </c>
      <c r="C37" s="26"/>
      <c r="D37" s="26"/>
      <c r="E37" s="13"/>
      <c r="F37" s="13"/>
      <c r="G37" s="26" t="s">
        <v>34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2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5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8" t="s">
        <v>37</v>
      </c>
      <c r="B14" s="9" t="s">
        <v>44</v>
      </c>
      <c r="C14" s="9" t="s">
        <v>39</v>
      </c>
      <c r="D14" s="9" t="str">
        <f>'1'!D14</f>
        <v>ISC</v>
      </c>
      <c r="E14" s="9">
        <v>19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37</v>
      </c>
      <c r="B15" s="9" t="s">
        <v>44</v>
      </c>
      <c r="C15" s="9" t="s">
        <v>40</v>
      </c>
      <c r="D15" s="9" t="str">
        <f>'1'!D15</f>
        <v>ISC</v>
      </c>
      <c r="E15" s="9"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5">
      <c r="A16" s="8" t="s">
        <v>38</v>
      </c>
      <c r="B16" s="9">
        <v>2</v>
      </c>
      <c r="C16" s="9" t="s">
        <v>41</v>
      </c>
      <c r="D16" s="9" t="str">
        <f>'1'!D16</f>
        <v>ISC</v>
      </c>
      <c r="E16" s="9">
        <v>34</v>
      </c>
      <c r="F16" s="9">
        <v>34</v>
      </c>
      <c r="G16" s="9"/>
      <c r="H16" s="10">
        <f t="shared" ref="H16:H27" si="1">F16/E16</f>
        <v>1</v>
      </c>
      <c r="I16" s="9">
        <f t="shared" ref="I16:I27" si="2">(E16-SUM(F16:G16))-K16</f>
        <v>0</v>
      </c>
      <c r="J16" s="10">
        <f t="shared" ref="J16:J28" si="3">I16/E16</f>
        <v>0</v>
      </c>
      <c r="K16" s="9"/>
      <c r="L16" s="10">
        <f t="shared" si="0"/>
        <v>0</v>
      </c>
      <c r="M16" s="9">
        <v>87.26</v>
      </c>
      <c r="N16" s="15">
        <v>0.21</v>
      </c>
    </row>
    <row r="17" spans="1:14" s="11" customFormat="1" x14ac:dyDescent="0.25">
      <c r="A17" s="8" t="s">
        <v>38</v>
      </c>
      <c r="B17" s="9">
        <v>2</v>
      </c>
      <c r="C17" s="9" t="s">
        <v>40</v>
      </c>
      <c r="D17" s="9" t="str">
        <f>'1'!D17</f>
        <v>ISC</v>
      </c>
      <c r="E17" s="9">
        <v>22</v>
      </c>
      <c r="F17" s="9">
        <v>15</v>
      </c>
      <c r="G17" s="9"/>
      <c r="H17" s="10">
        <f t="shared" si="1"/>
        <v>0.68181818181818177</v>
      </c>
      <c r="I17" s="9">
        <f t="shared" si="2"/>
        <v>7</v>
      </c>
      <c r="J17" s="10">
        <f t="shared" si="3"/>
        <v>0.31818181818181818</v>
      </c>
      <c r="K17" s="9"/>
      <c r="L17" s="10">
        <f t="shared" si="0"/>
        <v>0</v>
      </c>
      <c r="M17" s="9">
        <v>65.900000000000006</v>
      </c>
      <c r="N17" s="15">
        <v>0.16</v>
      </c>
    </row>
    <row r="18" spans="1:14" s="11" customFormat="1" ht="14.25" customHeight="1" x14ac:dyDescent="0.25">
      <c r="A18" s="23" t="str">
        <f>'1'!A18</f>
        <v>CÁLCULO INTEGRAL</v>
      </c>
      <c r="B18" s="23"/>
      <c r="C18" s="23" t="str">
        <f>'1'!C18</f>
        <v>204 B</v>
      </c>
      <c r="D18" s="23" t="str">
        <f>'1'!D18</f>
        <v>ISC</v>
      </c>
      <c r="E18" s="23">
        <f>'1'!E18</f>
        <v>19</v>
      </c>
      <c r="F18" s="23"/>
      <c r="G18" s="23"/>
      <c r="H18" s="24">
        <f t="shared" si="1"/>
        <v>0</v>
      </c>
      <c r="I18" s="23">
        <f t="shared" si="2"/>
        <v>19</v>
      </c>
      <c r="J18" s="24">
        <f t="shared" si="3"/>
        <v>1</v>
      </c>
      <c r="K18" s="23"/>
      <c r="L18" s="24">
        <f t="shared" si="0"/>
        <v>0</v>
      </c>
      <c r="M18" s="9"/>
      <c r="N18" s="15"/>
    </row>
    <row r="19" spans="1:14" s="11" customFormat="1" x14ac:dyDescent="0.25">
      <c r="A19" s="23" t="str">
        <f>'1'!A19</f>
        <v>CÁLCULO INTEGRAL</v>
      </c>
      <c r="B19" s="23"/>
      <c r="C19" s="23" t="str">
        <f>'1'!C19</f>
        <v>204C</v>
      </c>
      <c r="D19" s="23" t="str">
        <f>'1'!D19</f>
        <v>ISC</v>
      </c>
      <c r="E19" s="23">
        <f>'1'!E19</f>
        <v>17</v>
      </c>
      <c r="F19" s="23"/>
      <c r="G19" s="23"/>
      <c r="H19" s="24">
        <f t="shared" si="1"/>
        <v>0</v>
      </c>
      <c r="I19" s="23">
        <f t="shared" si="2"/>
        <v>17</v>
      </c>
      <c r="J19" s="24">
        <f t="shared" si="3"/>
        <v>1</v>
      </c>
      <c r="K19" s="23"/>
      <c r="L19" s="24">
        <f t="shared" si="0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49</v>
      </c>
      <c r="G28" s="17">
        <f>SUM(G14:G27)</f>
        <v>0</v>
      </c>
      <c r="H28" s="18">
        <f>SUM(F28:G28)/E28</f>
        <v>0.3828125</v>
      </c>
      <c r="I28" s="17">
        <f>(E28-SUM(F28:G28))-K28</f>
        <v>79</v>
      </c>
      <c r="J28" s="18">
        <f t="shared" si="3"/>
        <v>0.6171875</v>
      </c>
      <c r="K28" s="17">
        <f>SUM(K14:K27)</f>
        <v>0</v>
      </c>
      <c r="L28" s="18">
        <f t="shared" si="0"/>
        <v>0</v>
      </c>
      <c r="M28" s="17">
        <f>AVERAGE(M14:M27)</f>
        <v>76.580000000000013</v>
      </c>
      <c r="N28" s="19">
        <f>AVERAGE(N14:N27)</f>
        <v>0.185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MCIQ. INDRA DE LA O ORTIZ</v>
      </c>
      <c r="C37" s="26"/>
      <c r="D37" s="26"/>
      <c r="E37" s="13"/>
      <c r="F37" s="13"/>
      <c r="G37" s="26" t="s">
        <v>36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S13" sqref="S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48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3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5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CÁLCULO INTEGRAL</v>
      </c>
      <c r="B14" s="9" t="s">
        <v>45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7</v>
      </c>
      <c r="G14" s="9"/>
      <c r="H14" s="10"/>
      <c r="I14" s="9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29.36</v>
      </c>
      <c r="N14" s="15">
        <v>0.36840000000000001</v>
      </c>
    </row>
    <row r="15" spans="1:14" s="11" customFormat="1" x14ac:dyDescent="0.25">
      <c r="A15" s="9" t="str">
        <f>'1'!A15</f>
        <v>CÁLCULO INTEGRAL</v>
      </c>
      <c r="B15" s="9" t="s">
        <v>45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8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37</v>
      </c>
      <c r="N15" s="15">
        <v>0.47049999999999997</v>
      </c>
    </row>
    <row r="16" spans="1:14" s="11" customFormat="1" x14ac:dyDescent="0.25">
      <c r="A16" s="9" t="str">
        <f>'1'!A16</f>
        <v>QUÍMICA</v>
      </c>
      <c r="B16" s="9" t="s">
        <v>46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33</v>
      </c>
      <c r="G16" s="9"/>
      <c r="H16" s="10"/>
      <c r="I16" s="9">
        <f>(E16-SUM(F16:G16))-K16</f>
        <v>1</v>
      </c>
      <c r="J16" s="10"/>
      <c r="K16" s="9">
        <v>0</v>
      </c>
      <c r="L16" s="10">
        <f>K16/E16</f>
        <v>0</v>
      </c>
      <c r="M16" s="9">
        <v>84.97</v>
      </c>
      <c r="N16" s="15">
        <v>0.70579999999999998</v>
      </c>
    </row>
    <row r="17" spans="1:14" s="11" customFormat="1" x14ac:dyDescent="0.25">
      <c r="A17" s="9" t="str">
        <f>'1'!A17</f>
        <v>QUÍMICA</v>
      </c>
      <c r="B17" s="9" t="s">
        <v>46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15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55.45</v>
      </c>
      <c r="N17" s="15">
        <v>0.68179999999999996</v>
      </c>
    </row>
    <row r="18" spans="1:14" s="11" customFormat="1" ht="17.25" customHeight="1" x14ac:dyDescent="0.25">
      <c r="A18" s="9" t="str">
        <f>'1'!A18</f>
        <v>CÁLCULO INTEGRAL</v>
      </c>
      <c r="B18" s="9" t="s">
        <v>46</v>
      </c>
      <c r="C18" s="9" t="str">
        <f>'1'!C18</f>
        <v>204 B</v>
      </c>
      <c r="D18" s="9" t="str">
        <f>'1'!D18</f>
        <v>ISC</v>
      </c>
      <c r="E18" s="9">
        <f>'1'!E18</f>
        <v>19</v>
      </c>
      <c r="F18" s="9">
        <v>10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41.9</v>
      </c>
      <c r="N18" s="15">
        <v>0.52600000000000002</v>
      </c>
    </row>
    <row r="19" spans="1:14" s="11" customFormat="1" x14ac:dyDescent="0.25">
      <c r="A19" s="9" t="str">
        <f>'1'!A19</f>
        <v>CÁLCULO INTEGRAL</v>
      </c>
      <c r="B19" s="9" t="s">
        <v>46</v>
      </c>
      <c r="C19" s="9" t="str">
        <f>'1'!C19</f>
        <v>204C</v>
      </c>
      <c r="D19" s="9" t="str">
        <f>'1'!D19</f>
        <v>ISC</v>
      </c>
      <c r="E19" s="9">
        <f>'1'!E19</f>
        <v>17</v>
      </c>
      <c r="F19" s="9">
        <v>10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9">
        <v>46.7</v>
      </c>
      <c r="N19" s="15">
        <v>0.58819999999999995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83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49.23</v>
      </c>
      <c r="N28" s="19">
        <f>AVERAGE(N14:N27)</f>
        <v>0.5567833333333333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MCIQ. INDRA DE LA O ORTIZ</v>
      </c>
      <c r="C37" s="26"/>
      <c r="D37" s="26"/>
      <c r="E37" s="13"/>
      <c r="F37" s="13"/>
      <c r="G37" s="26" t="s">
        <v>36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M25" sqref="M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4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5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CÁLCULO INTEGRAL</v>
      </c>
      <c r="B14" s="9">
        <v>4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78</v>
      </c>
      <c r="N14" s="15">
        <v>0.9</v>
      </c>
    </row>
    <row r="15" spans="1:14" s="11" customFormat="1" x14ac:dyDescent="0.25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/>
      <c r="I15" s="9">
        <f t="shared" si="0"/>
        <v>17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/>
      <c r="I17" s="9">
        <f t="shared" si="0"/>
        <v>22</v>
      </c>
      <c r="J17" s="10"/>
      <c r="K17" s="9"/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'1'!A18</f>
        <v>CÁLCULO INTEGRAL</v>
      </c>
      <c r="B18" s="9"/>
      <c r="C18" s="9" t="str">
        <f>'1'!C18</f>
        <v>204 B</v>
      </c>
      <c r="D18" s="9" t="str">
        <f>'1'!D18</f>
        <v>ISC</v>
      </c>
      <c r="E18" s="9">
        <f>'1'!E18</f>
        <v>19</v>
      </c>
      <c r="F18" s="9"/>
      <c r="G18" s="9"/>
      <c r="H18" s="10"/>
      <c r="I18" s="9">
        <f t="shared" si="0"/>
        <v>19</v>
      </c>
      <c r="J18" s="10"/>
      <c r="K18" s="9"/>
      <c r="L18" s="10">
        <f t="shared" si="1"/>
        <v>0</v>
      </c>
      <c r="M18" s="9"/>
      <c r="N18" s="15"/>
    </row>
    <row r="19" spans="1:14" s="11" customFormat="1" x14ac:dyDescent="0.25">
      <c r="A19" s="9" t="str">
        <f>'1'!A19</f>
        <v>CÁLCULO INTEGRAL</v>
      </c>
      <c r="B19" s="9"/>
      <c r="C19" s="9" t="str">
        <f>'1'!C19</f>
        <v>204C</v>
      </c>
      <c r="D19" s="9" t="str">
        <f>'1'!D19</f>
        <v>ISC</v>
      </c>
      <c r="E19" s="9">
        <f>'1'!E19</f>
        <v>17</v>
      </c>
      <c r="F19" s="9"/>
      <c r="G19" s="9"/>
      <c r="H19" s="10"/>
      <c r="I19" s="9">
        <f t="shared" si="0"/>
        <v>17</v>
      </c>
      <c r="J19" s="10"/>
      <c r="K19" s="9"/>
      <c r="L19" s="10">
        <f t="shared" si="1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18</v>
      </c>
      <c r="G28" s="17">
        <f>SUM(G14:G27)</f>
        <v>0</v>
      </c>
      <c r="H28" s="18"/>
      <c r="I28" s="17">
        <f t="shared" si="0"/>
        <v>110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MCIQ. INDRA DE LA O ORTIZ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85" zoomScaleNormal="85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 t="s">
        <v>29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5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CÁLCULO INTEGRAL</v>
      </c>
      <c r="B14" s="21" t="s">
        <v>45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7</v>
      </c>
      <c r="G14" s="9"/>
      <c r="H14" s="10"/>
      <c r="I14" s="9">
        <v>12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0.35</v>
      </c>
    </row>
    <row r="15" spans="1:14" s="11" customFormat="1" x14ac:dyDescent="0.25">
      <c r="A15" s="9" t="str">
        <f>'1'!A15</f>
        <v>CÁLCULO INTEGRAL</v>
      </c>
      <c r="B15" s="9" t="s">
        <v>45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8</v>
      </c>
      <c r="G15" s="9"/>
      <c r="H15" s="10"/>
      <c r="I15" s="9">
        <v>9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ht="26.4" x14ac:dyDescent="0.25">
      <c r="A18" s="9" t="str">
        <f>'1'!A18</f>
        <v>CÁLCULO INTEGRAL</v>
      </c>
      <c r="B18" s="9" t="s">
        <v>46</v>
      </c>
      <c r="C18" s="9" t="str">
        <f>'1'!C18</f>
        <v>204 B</v>
      </c>
      <c r="D18" s="9" t="str">
        <f>'1'!D18</f>
        <v>ISC</v>
      </c>
      <c r="E18" s="9">
        <f>'1'!E18</f>
        <v>19</v>
      </c>
      <c r="F18" s="9">
        <v>10</v>
      </c>
      <c r="G18" s="9"/>
      <c r="H18" s="10"/>
      <c r="I18" s="9">
        <v>9</v>
      </c>
      <c r="J18" s="10"/>
      <c r="K18" s="9">
        <v>0</v>
      </c>
      <c r="L18" s="10">
        <f t="shared" si="0"/>
        <v>0</v>
      </c>
      <c r="M18" s="9"/>
      <c r="N18" s="15"/>
    </row>
    <row r="19" spans="1:14" s="11" customFormat="1" x14ac:dyDescent="0.25">
      <c r="A19" s="9" t="str">
        <f>'1'!A19</f>
        <v>CÁLCULO INTEGRAL</v>
      </c>
      <c r="B19" s="9" t="s">
        <v>46</v>
      </c>
      <c r="C19" s="9" t="str">
        <f>'1'!C19</f>
        <v>204C</v>
      </c>
      <c r="D19" s="9" t="str">
        <f>'1'!D19</f>
        <v>ISC</v>
      </c>
      <c r="E19" s="9">
        <f>'1'!E19</f>
        <v>17</v>
      </c>
      <c r="F19" s="9">
        <v>10</v>
      </c>
      <c r="G19" s="9"/>
      <c r="H19" s="10"/>
      <c r="I19" s="9">
        <v>7</v>
      </c>
      <c r="J19" s="10"/>
      <c r="K19" s="9">
        <v>0</v>
      </c>
      <c r="L19" s="10">
        <f t="shared" si="0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>
        <f>AVERAGE(N14:N27)</f>
        <v>0.35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MCIQ. INDRA DE LA O ORTIZ</v>
      </c>
      <c r="C37" s="26"/>
      <c r="D37" s="26"/>
      <c r="E37" s="13"/>
      <c r="F37" s="13"/>
      <c r="G37" s="26" t="s">
        <v>47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2023-06-04T23:42:25Z</dcterms:modified>
  <cp:category/>
  <cp:contentStatus/>
</cp:coreProperties>
</file>