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8_{9593BE93-D01F-4CF8-A674-05B0AFE2B85B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" l="1"/>
  <c r="H15" i="25"/>
  <c r="A16" i="25"/>
  <c r="C16" i="25"/>
  <c r="D16" i="25"/>
  <c r="I16" i="25"/>
  <c r="J16" i="25" s="1"/>
  <c r="H16" i="25"/>
  <c r="L16" i="25"/>
  <c r="F28" i="22"/>
  <c r="N20" i="25"/>
  <c r="M20" i="25"/>
  <c r="K20" i="25"/>
  <c r="G20" i="25"/>
  <c r="F20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J17" i="24"/>
  <c r="D17" i="24"/>
  <c r="J16" i="24"/>
  <c r="D16" i="24"/>
  <c r="J15" i="24"/>
  <c r="D15" i="24"/>
  <c r="E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B10" i="23"/>
  <c r="B37" i="23" s="1"/>
  <c r="L8" i="23"/>
  <c r="H8" i="23"/>
  <c r="E8" i="23"/>
  <c r="L16" i="22"/>
  <c r="L17" i="22"/>
  <c r="L18" i="22"/>
  <c r="I25" i="22"/>
  <c r="B10" i="22"/>
  <c r="B37" i="22" s="1"/>
  <c r="L8" i="22"/>
  <c r="H8" i="22"/>
  <c r="E8" i="22"/>
  <c r="N28" i="22"/>
  <c r="M28" i="22"/>
  <c r="K28" i="22"/>
  <c r="I24" i="22"/>
  <c r="I23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6" i="10"/>
  <c r="I16" i="10"/>
  <c r="L15" i="10"/>
  <c r="L14" i="10"/>
  <c r="L15" i="25" l="1"/>
  <c r="J15" i="25"/>
  <c r="I27" i="22"/>
  <c r="L14" i="25"/>
  <c r="H14" i="25"/>
  <c r="E20" i="25"/>
  <c r="L14" i="24"/>
  <c r="L15" i="24"/>
  <c r="L16" i="24"/>
  <c r="L1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<sst xmlns="http://schemas.openxmlformats.org/spreadsheetml/2006/main" count="239" uniqueCount="49">
  <si>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</si>
  <si>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</si>
  <si>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</si>
  <si>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</si>
  <si>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</si>
  <si>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</si>
  <si>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</si>
  <si>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</si>
  <si>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</si>
  <si>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</si>
  <si>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</si>
  <si>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</si>
  <si>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</si>
  <si>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</si>
  <si>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</si>
  <si>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</si>
  <si>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</si>
  <si>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</si>
  <si>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</si>
  <si>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</si>
  <si>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</si>
  <si>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</si>
  <si>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</si>
  <si>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</si>
  <si>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</si>
  <si>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</si>
  <si>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</si>
  <si>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</si>
  <si>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</si>
  <si>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</si>
  <si>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</si>
  <si>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</si>
  <si>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</si>
  <si>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</si>
  <si>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</si>
  <si>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</si>
  <si>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</si>
  <si>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</si>
  <si>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V</t>
  </si>
  <si>
    <t>Feb.23-Julio 2023</t>
  </si>
  <si>
    <t>MEZCLA DE MERCADOTECNIA</t>
  </si>
  <si>
    <t>GESTIÓN ESTRATEGICA DEL CAPITAL HUMANO I</t>
  </si>
  <si>
    <t>505 A</t>
  </si>
  <si>
    <t xml:space="preserve">505 A </t>
  </si>
  <si>
    <t>405 B</t>
  </si>
  <si>
    <t>HABILIDADES BLANDAS EN LA GESTIÓN DE TECNOLOGIAS</t>
  </si>
  <si>
    <t>805 A</t>
  </si>
  <si>
    <t>VI</t>
  </si>
  <si>
    <t>HABILIDADES BLANDAS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</si>
</sst>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168089</xdr:colOff>
      <xdr:row>25</xdr:row>
      <xdr:rowOff>193259</xdr:rowOff>
    </xdr:from>
    <xdr:to>
      <xdr:col>3</xdr:col>
      <xdr:colOff>840441</xdr:colOff>
      <xdr:row>25</xdr:row>
      <xdr:rowOff>766232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98A152-4E21-0DCF-EBAD-08632D03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207" y="6681465"/>
          <a:ext cx="1042146" cy="57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84.08</v>
      </c>
      <c r="N14" s="15">
        <v>0.5</v>
      </c>
    </row>
    <row r="15" spans="1:14" s="11" customFormat="1" ht="25.5" x14ac:dyDescent="0.2">
      <c r="A15" s="8" t="s">
        <v>40</v>
      </c>
      <c r="B15" s="9" t="s">
        <v>35</v>
      </c>
      <c r="C15" s="9" t="s">
        <v>43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84.08</v>
      </c>
      <c r="N15" s="15">
        <v>0.5</v>
      </c>
    </row>
    <row r="16" spans="1:14" s="11" customFormat="1" ht="25.5" x14ac:dyDescent="0.2">
      <c r="A16" s="8" t="s">
        <v>41</v>
      </c>
      <c r="B16" s="9" t="s">
        <v>21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78.5</v>
      </c>
      <c r="N16" s="15">
        <v>0.93</v>
      </c>
    </row>
    <row r="17" spans="1:14" s="11" customFormat="1" ht="25.5" x14ac:dyDescent="0.2">
      <c r="A17" s="8" t="s">
        <v>41</v>
      </c>
      <c r="B17" s="9" t="s">
        <v>35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78.5</v>
      </c>
      <c r="N17" s="15">
        <v>0.93</v>
      </c>
    </row>
    <row r="18" spans="1:14" s="11" customFormat="1" ht="25.5" x14ac:dyDescent="0.2">
      <c r="A18" s="8" t="s">
        <v>45</v>
      </c>
      <c r="B18" s="9" t="s">
        <v>21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f t="shared" si="1"/>
        <v>1</v>
      </c>
      <c r="J18" s="10"/>
      <c r="K18" s="9">
        <v>0</v>
      </c>
      <c r="L18" s="10">
        <v>0</v>
      </c>
      <c r="M18" s="9">
        <v>91.55</v>
      </c>
      <c r="N18" s="15">
        <v>0.63</v>
      </c>
    </row>
    <row r="19" spans="1:14" s="11" customFormat="1" ht="25.5" x14ac:dyDescent="0.2">
      <c r="A19" s="8" t="s">
        <v>45</v>
      </c>
      <c r="B19" s="9" t="s">
        <v>35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f t="shared" si="1"/>
        <v>1</v>
      </c>
      <c r="J19" s="10"/>
      <c r="K19" s="9">
        <v>0</v>
      </c>
      <c r="L19" s="10">
        <v>0</v>
      </c>
      <c r="M19" s="9">
        <v>91.55</v>
      </c>
      <c r="N19" s="15">
        <v>0.63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84.71</v>
      </c>
      <c r="N28" s="19">
        <f>AVERAGE(N14:N27)</f>
        <v>0.68666666666666665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40</v>
      </c>
      <c r="B14" s="9" t="s">
        <v>36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67.5</v>
      </c>
      <c r="N14" s="15">
        <v>0.83</v>
      </c>
    </row>
    <row r="15" spans="1:14" s="11" customFormat="1" ht="25.5" x14ac:dyDescent="0.2">
      <c r="A15" s="9" t="s">
        <v>40</v>
      </c>
      <c r="B15" s="9" t="s">
        <v>37</v>
      </c>
      <c r="C15" s="9" t="s">
        <v>42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67.5</v>
      </c>
      <c r="N15" s="15">
        <v>0.83</v>
      </c>
    </row>
    <row r="16" spans="1:14" s="11" customFormat="1" ht="25.5" x14ac:dyDescent="0.2">
      <c r="A16" s="9" t="s">
        <v>41</v>
      </c>
      <c r="B16" s="9" t="s">
        <v>36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89.3</v>
      </c>
      <c r="N16" s="15">
        <v>0.93</v>
      </c>
    </row>
    <row r="17" spans="1:14" s="11" customFormat="1" ht="25.5" x14ac:dyDescent="0.2">
      <c r="A17" s="9" t="s">
        <v>41</v>
      </c>
      <c r="B17" s="9" t="s">
        <v>37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89.3</v>
      </c>
      <c r="N17" s="15">
        <v>0.93</v>
      </c>
    </row>
    <row r="18" spans="1:14" s="11" customFormat="1" ht="25.5" x14ac:dyDescent="0.2">
      <c r="A18" s="9" t="s">
        <v>45</v>
      </c>
      <c r="B18" s="9" t="s">
        <v>35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79.099999999999994</v>
      </c>
      <c r="N18" s="15">
        <v>0.81</v>
      </c>
    </row>
    <row r="19" spans="1:14" s="11" customFormat="1" ht="25.5" x14ac:dyDescent="0.2">
      <c r="A19" s="9" t="s">
        <v>45</v>
      </c>
      <c r="B19" s="9" t="s">
        <v>37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79.099999999999994</v>
      </c>
      <c r="N19" s="15">
        <v>0.81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SUM(F14:F20)</f>
        <v>118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78.63333333333334</v>
      </c>
      <c r="N28" s="19">
        <f>AVERAGE(N14:N27)</f>
        <v>0.8566666666666668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40</v>
      </c>
      <c r="B14" s="9" t="s">
        <v>38</v>
      </c>
      <c r="C14" s="9" t="s">
        <v>42</v>
      </c>
      <c r="D14" s="9" t="s">
        <v>34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66.599999999999994</v>
      </c>
      <c r="N14" s="15">
        <v>0.83</v>
      </c>
    </row>
    <row r="15" spans="1:14" s="11" customFormat="1" ht="25.5" x14ac:dyDescent="0.2">
      <c r="A15" s="9" t="s">
        <v>41</v>
      </c>
      <c r="B15" s="9" t="s">
        <v>38</v>
      </c>
      <c r="C15" s="9" t="s">
        <v>44</v>
      </c>
      <c r="D15" s="9" t="s">
        <v>34</v>
      </c>
      <c r="E15" s="9">
        <v>16</v>
      </c>
      <c r="F15" s="9">
        <v>15</v>
      </c>
      <c r="G15" s="9"/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/>
      <c r="L15" s="10">
        <f t="shared" si="3"/>
        <v>0</v>
      </c>
      <c r="M15" s="9">
        <v>69</v>
      </c>
      <c r="N15" s="15">
        <v>0.93</v>
      </c>
    </row>
    <row r="16" spans="1:14" s="11" customFormat="1" ht="25.5" x14ac:dyDescent="0.2">
      <c r="A16" s="9" t="s">
        <v>45</v>
      </c>
      <c r="B16" s="9" t="s">
        <v>37</v>
      </c>
      <c r="C16" s="9" t="s">
        <v>46</v>
      </c>
      <c r="D16" s="9" t="s">
        <v>34</v>
      </c>
      <c r="E16" s="9">
        <v>38</v>
      </c>
      <c r="F16" s="9">
        <v>37</v>
      </c>
      <c r="G16" s="9"/>
      <c r="H16" s="10">
        <f t="shared" si="0"/>
        <v>0.97368421052631582</v>
      </c>
      <c r="I16" s="9">
        <f t="shared" si="1"/>
        <v>1</v>
      </c>
      <c r="J16" s="10">
        <f t="shared" si="2"/>
        <v>2.6315789473684209E-2</v>
      </c>
      <c r="K16" s="9"/>
      <c r="L16" s="10">
        <f t="shared" si="3"/>
        <v>0</v>
      </c>
      <c r="M16" s="9">
        <v>81.099999999999994</v>
      </c>
      <c r="N16" s="15">
        <v>0.57999999999999996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57</v>
      </c>
      <c r="G28" s="17">
        <f>SUM(G14:G27)</f>
        <v>0</v>
      </c>
      <c r="H28" s="18">
        <f>SUM(F28:G28)/E28</f>
        <v>0.95</v>
      </c>
      <c r="I28" s="17">
        <f t="shared" si="1"/>
        <v>3</v>
      </c>
      <c r="J28" s="18">
        <f t="shared" si="2"/>
        <v>0.05</v>
      </c>
      <c r="K28" s="17">
        <f>SUM(K14:K27)</f>
        <v>0</v>
      </c>
      <c r="L28" s="18">
        <f t="shared" si="3"/>
        <v>0</v>
      </c>
      <c r="M28" s="17">
        <f>AVERAGE(M14:M27)</f>
        <v>72.233333333333334</v>
      </c>
      <c r="N28" s="19">
        <f>AVERAGE(N14:N27)</f>
        <v>0.77999999999999992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40</v>
      </c>
      <c r="B14" s="9" t="s">
        <v>38</v>
      </c>
      <c r="C14" s="9"/>
      <c r="D14" s="9" t="str">
        <f>'1'!D14</f>
        <v>DLA</v>
      </c>
      <c r="E14" s="9">
        <f>'1'!E14</f>
        <v>6</v>
      </c>
      <c r="F14" s="9">
        <v>6</v>
      </c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>
        <v>66.599999999999994</v>
      </c>
      <c r="N14" s="15">
        <v>0.83</v>
      </c>
    </row>
    <row r="15" spans="1:14" s="11" customFormat="1" ht="25.5" x14ac:dyDescent="0.2">
      <c r="A15" s="9" t="s">
        <v>41</v>
      </c>
      <c r="B15" s="9" t="s">
        <v>47</v>
      </c>
      <c r="C15" s="9"/>
      <c r="D15" s="9" t="str">
        <f>'1'!D15</f>
        <v>DLA</v>
      </c>
      <c r="E15" s="9">
        <v>16</v>
      </c>
      <c r="F15" s="9">
        <v>16</v>
      </c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>
        <v>70.900000000000006</v>
      </c>
      <c r="N15" s="15">
        <v>0.18</v>
      </c>
    </row>
    <row r="16" spans="1:14" s="11" customFormat="1" ht="25.5" x14ac:dyDescent="0.2">
      <c r="A16" s="9" t="s">
        <v>45</v>
      </c>
      <c r="B16" s="9" t="s">
        <v>38</v>
      </c>
      <c r="C16" s="9"/>
      <c r="D16" s="9" t="str">
        <f>'1'!D16</f>
        <v>DLA</v>
      </c>
      <c r="E16" s="9">
        <v>39</v>
      </c>
      <c r="F16" s="9">
        <v>37</v>
      </c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>
        <v>77.900000000000006</v>
      </c>
      <c r="N16" s="15">
        <v>0.57999999999999996</v>
      </c>
    </row>
    <row r="17" spans="1:14" s="11" customFormat="1" ht="25.5" x14ac:dyDescent="0.2">
      <c r="A17" s="9" t="s">
        <v>45</v>
      </c>
      <c r="B17" s="9" t="s">
        <v>47</v>
      </c>
      <c r="C17" s="9"/>
      <c r="D17" s="9" t="str">
        <f>'1'!D17</f>
        <v>DLA</v>
      </c>
      <c r="E17" s="9">
        <v>39</v>
      </c>
      <c r="F17" s="9">
        <v>37</v>
      </c>
      <c r="G17" s="9"/>
      <c r="H17" s="10"/>
      <c r="I17" s="9"/>
      <c r="J17" s="10">
        <f t="shared" si="0"/>
        <v>0</v>
      </c>
      <c r="K17" s="9"/>
      <c r="L17" s="10">
        <f t="shared" si="1"/>
        <v>0</v>
      </c>
      <c r="M17" s="9">
        <v>77.900000000000006</v>
      </c>
      <c r="N17" s="15">
        <v>0.57999999999999996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96</v>
      </c>
      <c r="G28" s="17">
        <f>SUM(G14:G27)</f>
        <v>0</v>
      </c>
      <c r="H28" s="18">
        <f>SUM(F28:G28)/E28</f>
        <v>0.96</v>
      </c>
      <c r="I28" s="17">
        <f t="shared" si="2"/>
        <v>4</v>
      </c>
      <c r="J28" s="18">
        <f t="shared" si="0"/>
        <v>0.04</v>
      </c>
      <c r="K28" s="17">
        <f>SUM(K14:K27)</f>
        <v>0</v>
      </c>
      <c r="L28" s="18">
        <f t="shared" si="1"/>
        <v>0</v>
      </c>
      <c r="M28" s="17">
        <f>AVERAGE(M14:M27)</f>
        <v>73.325000000000003</v>
      </c>
      <c r="N28" s="19">
        <f>AVERAGE(N14:N27)</f>
        <v>0.54249999999999998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abSelected="1" topLeftCell="A14" zoomScale="85" zoomScaleNormal="85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MEZCLA DE MERCADOTECNIA</v>
      </c>
      <c r="B14" s="9"/>
      <c r="C14" s="9" t="str">
        <f>'1'!C14</f>
        <v>505 A</v>
      </c>
      <c r="D14" s="9" t="str">
        <f>'1'!D14</f>
        <v>DLA</v>
      </c>
      <c r="E14" s="9">
        <v>6</v>
      </c>
      <c r="F14" s="9">
        <v>5</v>
      </c>
      <c r="G14" s="9">
        <v>1</v>
      </c>
      <c r="H14" s="10">
        <f t="shared" ref="H14:H17" si="0">F14/E14</f>
        <v>0.83333333333333337</v>
      </c>
      <c r="I14" s="9">
        <v>2</v>
      </c>
      <c r="J14" s="10">
        <f t="shared" ref="J14:J20" si="1">I14/E14</f>
        <v>0.33333333333333331</v>
      </c>
      <c r="K14" s="9">
        <v>0</v>
      </c>
      <c r="L14" s="10">
        <f t="shared" ref="L14:L20" si="2">K14/E14</f>
        <v>0</v>
      </c>
      <c r="M14" s="9">
        <v>67.599999999999994</v>
      </c>
      <c r="N14" s="15">
        <v>0.83</v>
      </c>
    </row>
    <row r="15" spans="1:14" s="11" customFormat="1" ht="25.5" x14ac:dyDescent="0.2">
      <c r="A15" s="9" t="s">
        <v>48</v>
      </c>
      <c r="B15" s="9"/>
      <c r="C15" s="9" t="s">
        <v>46</v>
      </c>
      <c r="D15" s="9" t="str">
        <f>'1'!D15</f>
        <v>DLA</v>
      </c>
      <c r="E15" s="9">
        <v>39</v>
      </c>
      <c r="F15" s="9">
        <v>38</v>
      </c>
      <c r="G15" s="9">
        <v>1</v>
      </c>
      <c r="H15" s="10">
        <f t="shared" si="0"/>
        <v>0.97435897435897434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86.4</v>
      </c>
      <c r="N15" s="15">
        <v>0.48</v>
      </c>
    </row>
    <row r="16" spans="1:14" s="11" customFormat="1" ht="25.5" x14ac:dyDescent="0.2">
      <c r="A16" s="9" t="str">
        <f>'1'!A16</f>
        <v>GESTIÓN ESTRATEGICA DEL CAPITAL HUMANO I</v>
      </c>
      <c r="B16" s="9"/>
      <c r="C16" s="9" t="str">
        <f>'1'!C16</f>
        <v>405 B</v>
      </c>
      <c r="D16" s="9" t="str">
        <f>'1'!D16</f>
        <v>DLA</v>
      </c>
      <c r="E16" s="9">
        <v>18</v>
      </c>
      <c r="F16" s="9">
        <v>16</v>
      </c>
      <c r="G16" s="9">
        <v>0</v>
      </c>
      <c r="H16" s="10">
        <f t="shared" si="0"/>
        <v>0.88888888888888884</v>
      </c>
      <c r="I16" s="9">
        <f t="shared" ref="I16:I17" si="3">(E16-SUM(F16:G16))-K16</f>
        <v>2</v>
      </c>
      <c r="J16" s="10">
        <f t="shared" si="1"/>
        <v>0.1111111111111111</v>
      </c>
      <c r="K16" s="9">
        <v>0</v>
      </c>
      <c r="L16" s="10">
        <f t="shared" si="2"/>
        <v>0</v>
      </c>
      <c r="M16" s="9">
        <v>61.6</v>
      </c>
      <c r="N16" s="15">
        <v>0.88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63</v>
      </c>
      <c r="F20" s="17">
        <f>SUM(F14:F19)</f>
        <v>59</v>
      </c>
      <c r="G20" s="17">
        <f>SUM(G14:G19)</f>
        <v>2</v>
      </c>
      <c r="H20" s="18">
        <f>SUM(F20:G20)/E20</f>
        <v>0.96825396825396826</v>
      </c>
      <c r="I20" s="17">
        <v>4</v>
      </c>
      <c r="J20" s="18">
        <f t="shared" si="1"/>
        <v>6.3492063492063489E-2</v>
      </c>
      <c r="K20" s="17">
        <f>SUM(K14:K19)</f>
        <v>0</v>
      </c>
      <c r="L20" s="18">
        <f t="shared" si="2"/>
        <v>0</v>
      </c>
      <c r="M20" s="17">
        <f>AVERAGE(M14:M19)</f>
        <v>71.86666666666666</v>
      </c>
      <c r="N20" s="19">
        <f>AVERAGE(N14:N19)</f>
        <v>0.73</v>
      </c>
    </row>
    <row r="22" spans="1:14" ht="120" customHeight="1" x14ac:dyDescent="0.2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1:14" x14ac:dyDescent="0.2">
      <c r="A24" s="12"/>
    </row>
    <row r="25" spans="1:14" x14ac:dyDescent="0.2">
      <c r="B25" s="36" t="s">
        <v>27</v>
      </c>
      <c r="C25" s="36"/>
      <c r="D25" s="36"/>
      <c r="G25" s="21" t="s">
        <v>28</v>
      </c>
      <c r="H25" s="21"/>
      <c r="I25" s="21"/>
      <c r="J25" s="21"/>
    </row>
    <row r="26" spans="1:14" ht="62.25" customHeight="1" x14ac:dyDescent="0.2">
      <c r="B26" s="37"/>
      <c r="C26" s="37"/>
      <c r="D26" s="37"/>
      <c r="G26" s="33"/>
      <c r="H26" s="33"/>
      <c r="I26" s="33"/>
      <c r="J26" s="33"/>
    </row>
    <row r="27" spans="1:14" hidden="1" x14ac:dyDescent="0.2">
      <c r="A27" s="38" t="e">
        <v>#REF!</v>
      </c>
      <c r="B27" s="38"/>
      <c r="C27" s="6"/>
      <c r="E27" s="38"/>
      <c r="F27" s="38"/>
      <c r="G27" s="38"/>
      <c r="H27" s="38"/>
    </row>
    <row r="28" spans="1:14" hidden="1" x14ac:dyDescent="0.2"/>
    <row r="29" spans="1:14" ht="45" customHeight="1" x14ac:dyDescent="0.2">
      <c r="B29" s="39" t="str">
        <f>B10</f>
        <v>L.A.E. RENATA RAMOS MORENO</v>
      </c>
      <c r="C29" s="39"/>
      <c r="D29" s="39"/>
      <c r="E29" s="13"/>
      <c r="F29" s="13"/>
      <c r="G29" s="39" t="s">
        <v>33</v>
      </c>
      <c r="H29" s="39"/>
      <c r="I29" s="39"/>
      <c r="J29" s="39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cp:lastPrinted>2023-07-03T00:17:58Z</cp:lastPrinted>
  <dcterms:created xsi:type="dcterms:W3CDTF">2021-11-22T14:45:25Z</dcterms:created>
  <dcterms:modified xsi:type="dcterms:W3CDTF">2023-07-03T00:26:09Z</dcterms:modified>
  <cp:category/>
  <cp:contentStatus/>
</cp:coreProperties>
</file>