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2 reporte\"/>
    </mc:Choice>
  </mc:AlternateContent>
  <xr:revisionPtr revIDLastSave="0" documentId="13_ncr:1_{5DA8C867-B722-482E-8CE7-E7F9E192B8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2" l="1"/>
  <c r="L19" i="22"/>
  <c r="A16" i="22"/>
  <c r="L15" i="22"/>
  <c r="H15" i="22"/>
  <c r="D15" i="22"/>
  <c r="C16" i="22"/>
  <c r="D16" i="22"/>
  <c r="E16" i="22"/>
  <c r="H16" i="22"/>
  <c r="I16" i="22"/>
  <c r="L16" i="22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H14" i="22"/>
  <c r="A14" i="22"/>
  <c r="B10" i="22"/>
  <c r="B38" i="22"/>
  <c r="L8" i="22"/>
  <c r="H8" i="22"/>
  <c r="E8" i="22"/>
  <c r="N29" i="22"/>
  <c r="M29" i="22"/>
  <c r="K29" i="22"/>
  <c r="G29" i="22"/>
  <c r="F29" i="22"/>
  <c r="L17" i="22"/>
  <c r="I17" i="22"/>
  <c r="H17" i="22"/>
  <c r="B37" i="10"/>
  <c r="N28" i="10"/>
  <c r="M28" i="10"/>
  <c r="K28" i="10"/>
  <c r="G28" i="10"/>
  <c r="F28" i="10"/>
  <c r="E28" i="10"/>
  <c r="L17" i="10"/>
  <c r="L16" i="10"/>
  <c r="L15" i="10"/>
  <c r="I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<sst xmlns="http://schemas.openxmlformats.org/spreadsheetml/2006/main" count="202" uniqueCount="49">
  <si>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</si>
  <si>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</si>
  <si>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</si>
  <si>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</si>
  <si>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</si>
  <si>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</si>
  <si>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</si>
  <si>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</si>
  <si>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</si>
  <si>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</si>
  <si>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</si>
  <si>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</si>
  <si>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</si>
  <si>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</si>
  <si>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</si>
  <si>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</si>
  <si>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</si>
  <si>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</si>
  <si>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</si>
  <si>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</si>
  <si>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</si>
  <si>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</si>
  <si>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</si>
  <si>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</si>
  <si>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</si>
  <si>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</si>
  <si>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</si>
  <si>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</si>
  <si>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</si>
  <si>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</si>
  <si>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</si>
  <si>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</si>
  <si>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</si>
  <si>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</si>
  <si>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</si>
  <si>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</si>
  <si>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</si>
  <si>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</si>
  <si>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</si>
  <si>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</si>
  <si>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</si>
  <si>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</si>
  <si>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</si>
  <si>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</si>
  <si>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</si>
  <si>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</si>
  <si>
    <t>II</t>
  </si>
  <si>
    <t xml:space="preserve"> -</t>
  </si>
  <si>
    <t>507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</si>
</sst>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36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 t="s">
        <v>34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8" zoomScale="90" zoomScaleNormal="90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 t="s">
        <v>46</v>
      </c>
      <c r="C14" s="9" t="str">
        <f>'1'!C14</f>
        <v>507A</v>
      </c>
      <c r="D14" s="9" t="str">
        <f>'1'!D14</f>
        <v>IGEM</v>
      </c>
      <c r="E14" s="9">
        <v>12</v>
      </c>
      <c r="F14" s="9">
        <v>11</v>
      </c>
      <c r="G14" s="9"/>
      <c r="H14" s="10">
        <f t="shared" ref="H14:H17" si="0">F14/E14</f>
        <v>0.91666666666666663</v>
      </c>
      <c r="I14" s="9">
        <v>1</v>
      </c>
      <c r="J14" s="10"/>
      <c r="K14" s="9">
        <v>0</v>
      </c>
      <c r="L14" s="10">
        <f t="shared" ref="L14:L29" si="1">K14/E14</f>
        <v>0</v>
      </c>
      <c r="M14" s="9">
        <v>82</v>
      </c>
      <c r="N14" s="15">
        <v>0.42</v>
      </c>
    </row>
    <row r="15" spans="1:14" s="11" customFormat="1" ht="25.5" x14ac:dyDescent="0.2">
      <c r="A15" s="9" t="s">
        <v>37</v>
      </c>
      <c r="B15" s="9" t="s">
        <v>46</v>
      </c>
      <c r="C15" s="9" t="s">
        <v>48</v>
      </c>
      <c r="D15" s="9" t="str">
        <f>'1'!D15</f>
        <v>IGEM</v>
      </c>
      <c r="E15" s="9">
        <v>12</v>
      </c>
      <c r="F15" s="9">
        <v>8</v>
      </c>
      <c r="G15" s="9"/>
      <c r="H15" s="10">
        <f t="shared" ref="H15" si="2">F15/E15</f>
        <v>0.66666666666666663</v>
      </c>
      <c r="I15" s="9">
        <v>4</v>
      </c>
      <c r="J15" s="10"/>
      <c r="K15" s="9">
        <v>0</v>
      </c>
      <c r="L15" s="10">
        <f t="shared" ref="L15" si="3">K15/E15</f>
        <v>0</v>
      </c>
      <c r="M15" s="9">
        <v>59</v>
      </c>
      <c r="N15" s="15">
        <v>0.67</v>
      </c>
    </row>
    <row r="16" spans="1:14" s="11" customFormat="1" ht="25.5" x14ac:dyDescent="0.2">
      <c r="A16" s="9" t="str">
        <f>'1'!A15</f>
        <v>INSTRUMENTOS DE PRESUPUESTACION EMPRESARIAL</v>
      </c>
      <c r="B16" s="9" t="s">
        <v>46</v>
      </c>
      <c r="C16" s="9" t="str">
        <f>'1'!C15</f>
        <v>407B</v>
      </c>
      <c r="D16" s="9" t="str">
        <f>'1'!D15</f>
        <v>IGEM</v>
      </c>
      <c r="E16" s="9">
        <f>'1'!E15</f>
        <v>21</v>
      </c>
      <c r="F16" s="9">
        <v>16</v>
      </c>
      <c r="G16" s="9"/>
      <c r="H16" s="10">
        <f t="shared" si="0"/>
        <v>0.76190476190476186</v>
      </c>
      <c r="I16" s="9">
        <f t="shared" ref="I16:I29" si="4">(E16-SUM(F16:G16))-K16</f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0.76</v>
      </c>
    </row>
    <row r="17" spans="1:14" s="11" customFormat="1" ht="25.5" x14ac:dyDescent="0.2">
      <c r="A17" s="9" t="str">
        <f>'1'!A16</f>
        <v>SISTEMA DE INFORMACION DE MERCADOTECNIA</v>
      </c>
      <c r="B17" s="9" t="s">
        <v>46</v>
      </c>
      <c r="C17" s="9" t="str">
        <f>'1'!C16</f>
        <v>607A</v>
      </c>
      <c r="D17" s="9" t="str">
        <f>'1'!D16</f>
        <v>IGEM</v>
      </c>
      <c r="E17" s="9">
        <f>'1'!E16</f>
        <v>35</v>
      </c>
      <c r="F17" s="9">
        <v>34</v>
      </c>
      <c r="G17" s="9"/>
      <c r="H17" s="10">
        <f t="shared" si="0"/>
        <v>0.97142857142857142</v>
      </c>
      <c r="I17" s="9">
        <f t="shared" si="4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'1'!A17</f>
        <v>MEJORA E INNOVACION DE PROCESOS DE NEGOCIOS</v>
      </c>
      <c r="B18" s="9" t="s">
        <v>47</v>
      </c>
      <c r="C18" s="9" t="str">
        <f>'1'!C17</f>
        <v>807B</v>
      </c>
      <c r="D18" s="9" t="str">
        <f>'1'!D17</f>
        <v>IGEM</v>
      </c>
      <c r="E18" s="9">
        <f>'1'!E17</f>
        <v>19</v>
      </c>
      <c r="F18" s="9" t="s">
        <v>47</v>
      </c>
      <c r="G18" s="9"/>
      <c r="H18" s="10" t="s">
        <v>47</v>
      </c>
      <c r="I18" s="9" t="s">
        <v>47</v>
      </c>
      <c r="J18" s="10" t="s">
        <v>47</v>
      </c>
      <c r="K18" s="9">
        <v>0</v>
      </c>
      <c r="L18" s="10">
        <f t="shared" si="1"/>
        <v>0</v>
      </c>
      <c r="M18" s="9" t="s">
        <v>47</v>
      </c>
      <c r="N18" s="15" t="s">
        <v>47</v>
      </c>
    </row>
    <row r="19" spans="1:14" s="11" customFormat="1" x14ac:dyDescent="0.2">
      <c r="A19" s="9" t="str">
        <f>'1'!A18</f>
        <v>TALLER DE INVESTIGACION I</v>
      </c>
      <c r="B19" s="9" t="s">
        <v>47</v>
      </c>
      <c r="C19" s="9" t="str">
        <f>'1'!C18</f>
        <v>507A</v>
      </c>
      <c r="D19" s="9" t="str">
        <f>'1'!D18</f>
        <v>IGEM</v>
      </c>
      <c r="E19" s="9">
        <f>'1'!E18</f>
        <v>2</v>
      </c>
      <c r="F19" s="9" t="s">
        <v>47</v>
      </c>
      <c r="G19" s="9"/>
      <c r="H19" s="10" t="s">
        <v>47</v>
      </c>
      <c r="I19" s="9" t="s">
        <v>47</v>
      </c>
      <c r="J19" s="10" t="s">
        <v>47</v>
      </c>
      <c r="K19" s="9">
        <v>0</v>
      </c>
      <c r="L19" s="10">
        <f t="shared" si="1"/>
        <v>0</v>
      </c>
      <c r="M19" s="9" t="s">
        <v>47</v>
      </c>
      <c r="N19" s="15" t="s">
        <v>47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101</v>
      </c>
      <c r="F29" s="17">
        <f>SUM(F14:F28)</f>
        <v>69</v>
      </c>
      <c r="G29" s="17">
        <f>SUM(G14:G28)</f>
        <v>0</v>
      </c>
      <c r="H29" s="18">
        <f>SUM(F29:G29)/E29</f>
        <v>0.68316831683168322</v>
      </c>
      <c r="I29" s="17">
        <f t="shared" si="4"/>
        <v>32</v>
      </c>
      <c r="J29" s="18">
        <f t="shared" ref="J14:J29" si="5">I29/E29</f>
        <v>0.31683168316831684</v>
      </c>
      <c r="K29" s="17">
        <f>SUM(K14:K28)</f>
        <v>0</v>
      </c>
      <c r="L29" s="18">
        <f t="shared" si="1"/>
        <v>0</v>
      </c>
      <c r="M29" s="17">
        <f>AVERAGE(M14:M28)</f>
        <v>77</v>
      </c>
      <c r="N29" s="19">
        <f>AVERAGE(N14:N28)</f>
        <v>0.70500000000000007</v>
      </c>
    </row>
    <row r="31" spans="1:14" ht="120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">
      <c r="A33" s="12"/>
    </row>
    <row r="34" spans="1:10" x14ac:dyDescent="0.2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">
      <c r="B35" s="31"/>
      <c r="C35" s="31"/>
      <c r="D35" s="31"/>
      <c r="G35" s="32"/>
      <c r="H35" s="32"/>
      <c r="I35" s="32"/>
      <c r="J35" s="32"/>
    </row>
    <row r="36" spans="1:10" hidden="1" x14ac:dyDescent="0.2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"/>
    <row r="38" spans="1:10" ht="45" customHeight="1" x14ac:dyDescent="0.2">
      <c r="B38" s="26" t="str">
        <f>B10</f>
        <v>DADE. ASAHI NEGRETE ANOTA</v>
      </c>
      <c r="C38" s="26"/>
      <c r="D38" s="26"/>
      <c r="E38" s="13"/>
      <c r="F38" s="13"/>
      <c r="G38" s="26"/>
      <c r="H38" s="26"/>
      <c r="I38" s="26"/>
      <c r="J38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2023-05-03T22:01:17Z</dcterms:modified>
  <cp:category/>
  <cp:contentStatus/>
</cp:coreProperties>
</file>