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3 REPORTE\"/>
    </mc:Choice>
  </mc:AlternateContent>
  <xr:revisionPtr revIDLastSave="0" documentId="13_ncr:1_{14146F46-AD71-4D9A-A8B1-1517E2E8F07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'3'!$A$1:$N$28</definedName>
    <definedName name="_xlnm.Print_Area" localSheetId="3">'4'!$A$1:$N$37</definedName>
    <definedName name="_xlnm.Print_Area" localSheetId="4">Final!$A$1:$N$28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5" l="1"/>
  <c r="H16" i="25"/>
  <c r="E18" i="25"/>
  <c r="L18" i="25" s="1"/>
  <c r="D18" i="25"/>
  <c r="C18" i="25"/>
  <c r="A18" i="25"/>
  <c r="E17" i="25"/>
  <c r="L17" i="25" s="1"/>
  <c r="D17" i="25"/>
  <c r="C17" i="25"/>
  <c r="A17" i="25"/>
  <c r="E16" i="25"/>
  <c r="D16" i="25"/>
  <c r="C16" i="25"/>
  <c r="A16" i="25"/>
  <c r="E15" i="25"/>
  <c r="D15" i="25"/>
  <c r="C15" i="25"/>
  <c r="A15" i="25"/>
  <c r="L14" i="25"/>
  <c r="D14" i="25"/>
  <c r="C14" i="25"/>
  <c r="A14" i="25"/>
  <c r="L18" i="22"/>
  <c r="L19" i="22"/>
  <c r="A16" i="22"/>
  <c r="L15" i="22"/>
  <c r="H15" i="22"/>
  <c r="D15" i="22"/>
  <c r="C16" i="22"/>
  <c r="D16" i="22"/>
  <c r="E16" i="22"/>
  <c r="H16" i="22"/>
  <c r="I16" i="22"/>
  <c r="L16" i="22"/>
  <c r="L18" i="10"/>
  <c r="N19" i="25"/>
  <c r="M19" i="25"/>
  <c r="K19" i="25"/>
  <c r="G19" i="25"/>
  <c r="F19" i="25"/>
  <c r="B10" i="25"/>
  <c r="B28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19" i="23"/>
  <c r="M19" i="23"/>
  <c r="K19" i="23"/>
  <c r="G19" i="23"/>
  <c r="F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28" i="23" s="1"/>
  <c r="L8" i="23"/>
  <c r="H8" i="23"/>
  <c r="E8" i="23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H14" i="22"/>
  <c r="A14" i="22"/>
  <c r="B10" i="22"/>
  <c r="B38" i="22"/>
  <c r="L8" i="22"/>
  <c r="H8" i="22"/>
  <c r="E8" i="22"/>
  <c r="N29" i="22"/>
  <c r="M29" i="22"/>
  <c r="K29" i="22"/>
  <c r="G29" i="22"/>
  <c r="F29" i="22"/>
  <c r="L17" i="22"/>
  <c r="I17" i="22"/>
  <c r="H17" i="22"/>
  <c r="B37" i="10"/>
  <c r="N28" i="10"/>
  <c r="M28" i="10"/>
  <c r="K28" i="10"/>
  <c r="G28" i="10"/>
  <c r="F28" i="10"/>
  <c r="E28" i="10"/>
  <c r="L17" i="10"/>
  <c r="L16" i="10"/>
  <c r="L15" i="10"/>
  <c r="I15" i="10"/>
  <c r="L14" i="10"/>
  <c r="L15" i="25" l="1"/>
  <c r="I15" i="25"/>
  <c r="L16" i="25"/>
  <c r="I16" i="25"/>
  <c r="E19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19" i="23"/>
  <c r="L14" i="22"/>
  <c r="E29" i="22"/>
  <c r="I28" i="10"/>
  <c r="J28" i="10" s="1"/>
  <c r="H28" i="10"/>
  <c r="L28" i="10"/>
  <c r="I19" i="25" l="1"/>
  <c r="J19" i="25" s="1"/>
  <c r="L19" i="25"/>
  <c r="H19" i="25"/>
  <c r="I28" i="24"/>
  <c r="J28" i="24" s="1"/>
  <c r="L28" i="24"/>
  <c r="H28" i="24"/>
  <c r="I19" i="23"/>
  <c r="J19" i="23" s="1"/>
  <c r="L19" i="23"/>
  <c r="H19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<sst xmlns="http://schemas.openxmlformats.org/spreadsheetml/2006/main" count="247" uniqueCount="50">
  <si>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</si>
  <si>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</si>
  <si>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</si>
  <si>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</si>
  <si>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</si>
  <si>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</si>
  <si>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</si>
  <si>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</si>
  <si>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</si>
  <si>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</si>
  <si>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</si>
  <si>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</si>
  <si>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</si>
  <si>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</si>
  <si>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</si>
  <si>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</si>
  <si>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</si>
  <si>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</si>
  <si>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</si>
  <si>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</si>
  <si>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</si>
  <si>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</si>
  <si>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</si>
  <si>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</si>
  <si>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</si>
  <si>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</si>
  <si>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</si>
  <si>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</si>
  <si>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</si>
  <si>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</si>
  <si>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</si>
  <si>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</si>
  <si>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</si>
  <si>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</si>
  <si>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</si>
  <si>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</si>
  <si>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FEBRERO JUNIO 2023</t>
  </si>
  <si>
    <t>FINANZAS EN LAS OTRGANIZACIONES</t>
  </si>
  <si>
    <t>507A</t>
  </si>
  <si>
    <t>INSTRUMENTOS DE PRESUPUESTACION EMPRESARIAL</t>
  </si>
  <si>
    <t>407B</t>
  </si>
  <si>
    <t>SISTEMA DE INFORMACION DE MERCADOTECNIA</t>
  </si>
  <si>
    <t>607A</t>
  </si>
  <si>
    <t>807B</t>
  </si>
  <si>
    <t>MEJORA E INNOVACION DE PROCESOS DE NEGOCIOS</t>
  </si>
  <si>
    <t>TALLER DE INVESTIGACION I</t>
  </si>
  <si>
    <t>II</t>
  </si>
  <si>
    <t xml:space="preserve"> -</t>
  </si>
  <si>
    <t>507 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</si>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</sst>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78441</xdr:rowOff>
    </xdr:from>
    <xdr:to>
      <xdr:col>3</xdr:col>
      <xdr:colOff>678516</xdr:colOff>
      <xdr:row>33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36</v>
      </c>
      <c r="M8" s="37"/>
      <c r="N8" s="37"/>
    </row>
    <row r="10" spans="1:14" x14ac:dyDescent="0.2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33</v>
      </c>
      <c r="E14" s="9">
        <v>12</v>
      </c>
      <c r="F14" s="9">
        <v>11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87</v>
      </c>
      <c r="N14" s="15">
        <v>0.83</v>
      </c>
    </row>
    <row r="15" spans="1:14" s="11" customFormat="1" ht="25.5" x14ac:dyDescent="0.2">
      <c r="A15" s="8" t="s">
        <v>39</v>
      </c>
      <c r="B15" s="9" t="s">
        <v>21</v>
      </c>
      <c r="C15" s="9" t="s">
        <v>40</v>
      </c>
      <c r="D15" s="9" t="s">
        <v>33</v>
      </c>
      <c r="E15" s="9">
        <v>21</v>
      </c>
      <c r="F15" s="9">
        <v>20</v>
      </c>
      <c r="G15" s="9"/>
      <c r="H15" s="10"/>
      <c r="I15" s="9">
        <f t="shared" ref="I15:I28" si="1">(E15-SUM(F15:G15))-K15</f>
        <v>1</v>
      </c>
      <c r="J15" s="10"/>
      <c r="K15" s="9">
        <v>0</v>
      </c>
      <c r="L15" s="10">
        <f t="shared" si="0"/>
        <v>0</v>
      </c>
      <c r="M15" s="9">
        <v>83</v>
      </c>
      <c r="N15" s="15">
        <v>0.56999999999999995</v>
      </c>
    </row>
    <row r="16" spans="1:14" s="11" customFormat="1" ht="25.5" x14ac:dyDescent="0.2">
      <c r="A16" s="8" t="s">
        <v>41</v>
      </c>
      <c r="B16" s="9" t="s">
        <v>21</v>
      </c>
      <c r="C16" s="9" t="s">
        <v>42</v>
      </c>
      <c r="D16" s="9" t="s">
        <v>33</v>
      </c>
      <c r="E16" s="9">
        <v>35</v>
      </c>
      <c r="F16" s="9">
        <v>34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92</v>
      </c>
      <c r="N16" s="15">
        <v>0.71</v>
      </c>
    </row>
    <row r="17" spans="1:14" s="11" customFormat="1" ht="25.5" x14ac:dyDescent="0.2">
      <c r="A17" s="8" t="s">
        <v>44</v>
      </c>
      <c r="B17" s="9" t="s">
        <v>21</v>
      </c>
      <c r="C17" s="9" t="s">
        <v>43</v>
      </c>
      <c r="D17" s="9" t="s">
        <v>33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0.53</v>
      </c>
    </row>
    <row r="18" spans="1:14" s="11" customFormat="1" x14ac:dyDescent="0.2">
      <c r="A18" s="8" t="s">
        <v>45</v>
      </c>
      <c r="B18" s="9" t="s">
        <v>21</v>
      </c>
      <c r="C18" s="9" t="s">
        <v>38</v>
      </c>
      <c r="D18" s="9" t="s">
        <v>33</v>
      </c>
      <c r="E18" s="9">
        <v>2</v>
      </c>
      <c r="F18" s="9">
        <v>2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21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SUM(E14:E20)</f>
        <v>89</v>
      </c>
      <c r="F28" s="17">
        <f>SUM(F14:F20)</f>
        <v>86</v>
      </c>
      <c r="G28" s="17">
        <f>SUM(G14:G20)</f>
        <v>0</v>
      </c>
      <c r="H28" s="18">
        <f>SUM(F28:G28)/E28</f>
        <v>0.9662921348314607</v>
      </c>
      <c r="I28" s="17">
        <f t="shared" si="1"/>
        <v>3</v>
      </c>
      <c r="J28" s="18">
        <f t="shared" ref="J28" si="2">I28/E28</f>
        <v>3.3707865168539325E-2</v>
      </c>
      <c r="K28" s="17">
        <f>SUM(K14:K20)</f>
        <v>0</v>
      </c>
      <c r="L28" s="18">
        <f t="shared" si="0"/>
        <v>0</v>
      </c>
      <c r="M28" s="17">
        <f>AVERAGE(M14:M20)</f>
        <v>89.2</v>
      </c>
      <c r="N28" s="19">
        <f>AVERAGE(N14:N20)</f>
        <v>0.72799999999999998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 t="s">
        <v>34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8" zoomScale="90" zoomScaleNormal="90" zoomScaleSheetLayoutView="100" workbookViewId="0">
      <selection activeCell="C21" sqref="C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OTRGANIZACIONES</v>
      </c>
      <c r="B14" s="9" t="s">
        <v>46</v>
      </c>
      <c r="C14" s="9" t="str">
        <f>'1'!C14</f>
        <v>507A</v>
      </c>
      <c r="D14" s="9" t="str">
        <f>'1'!D14</f>
        <v>IGEM</v>
      </c>
      <c r="E14" s="9">
        <v>12</v>
      </c>
      <c r="F14" s="9">
        <v>11</v>
      </c>
      <c r="G14" s="9"/>
      <c r="H14" s="10">
        <f t="shared" ref="H14:H17" si="0">F14/E14</f>
        <v>0.91666666666666663</v>
      </c>
      <c r="I14" s="9">
        <v>1</v>
      </c>
      <c r="J14" s="10"/>
      <c r="K14" s="9">
        <v>0</v>
      </c>
      <c r="L14" s="10">
        <f t="shared" ref="L14:L29" si="1">K14/E14</f>
        <v>0</v>
      </c>
      <c r="M14" s="9">
        <v>82</v>
      </c>
      <c r="N14" s="15">
        <v>0.42</v>
      </c>
    </row>
    <row r="15" spans="1:14" s="11" customFormat="1" ht="25.5" x14ac:dyDescent="0.2">
      <c r="A15" s="9" t="s">
        <v>37</v>
      </c>
      <c r="B15" s="9" t="s">
        <v>46</v>
      </c>
      <c r="C15" s="9" t="s">
        <v>48</v>
      </c>
      <c r="D15" s="9" t="str">
        <f>'1'!D15</f>
        <v>IGEM</v>
      </c>
      <c r="E15" s="9">
        <v>12</v>
      </c>
      <c r="F15" s="9">
        <v>8</v>
      </c>
      <c r="G15" s="9"/>
      <c r="H15" s="10">
        <f t="shared" ref="H15" si="2">F15/E15</f>
        <v>0.66666666666666663</v>
      </c>
      <c r="I15" s="9">
        <v>4</v>
      </c>
      <c r="J15" s="10"/>
      <c r="K15" s="9">
        <v>0</v>
      </c>
      <c r="L15" s="10">
        <f t="shared" ref="L15" si="3">K15/E15</f>
        <v>0</v>
      </c>
      <c r="M15" s="9">
        <v>59</v>
      </c>
      <c r="N15" s="15">
        <v>0.67</v>
      </c>
    </row>
    <row r="16" spans="1:14" s="11" customFormat="1" ht="25.5" x14ac:dyDescent="0.2">
      <c r="A16" s="9" t="str">
        <f>'1'!A15</f>
        <v>INSTRUMENTOS DE PRESUPUESTACION EMPRESARIAL</v>
      </c>
      <c r="B16" s="9" t="s">
        <v>46</v>
      </c>
      <c r="C16" s="9" t="str">
        <f>'1'!C15</f>
        <v>407B</v>
      </c>
      <c r="D16" s="9" t="str">
        <f>'1'!D15</f>
        <v>IGEM</v>
      </c>
      <c r="E16" s="9">
        <f>'1'!E15</f>
        <v>21</v>
      </c>
      <c r="F16" s="9">
        <v>16</v>
      </c>
      <c r="G16" s="9"/>
      <c r="H16" s="10">
        <f t="shared" si="0"/>
        <v>0.76190476190476186</v>
      </c>
      <c r="I16" s="9">
        <f t="shared" ref="I16:I29" si="4">(E16-SUM(F16:G16))-K16</f>
        <v>5</v>
      </c>
      <c r="J16" s="10"/>
      <c r="K16" s="9">
        <v>0</v>
      </c>
      <c r="L16" s="10">
        <f t="shared" si="1"/>
        <v>0</v>
      </c>
      <c r="M16" s="9">
        <v>70</v>
      </c>
      <c r="N16" s="15">
        <v>0.76</v>
      </c>
    </row>
    <row r="17" spans="1:14" s="11" customFormat="1" ht="25.5" x14ac:dyDescent="0.2">
      <c r="A17" s="9" t="str">
        <f>'1'!A16</f>
        <v>SISTEMA DE INFORMACION DE MERCADOTECNIA</v>
      </c>
      <c r="B17" s="9" t="s">
        <v>46</v>
      </c>
      <c r="C17" s="9" t="str">
        <f>'1'!C16</f>
        <v>607A</v>
      </c>
      <c r="D17" s="9" t="str">
        <f>'1'!D16</f>
        <v>IGEM</v>
      </c>
      <c r="E17" s="9">
        <f>'1'!E16</f>
        <v>35</v>
      </c>
      <c r="F17" s="9">
        <v>34</v>
      </c>
      <c r="G17" s="9"/>
      <c r="H17" s="10">
        <f t="shared" si="0"/>
        <v>0.97142857142857142</v>
      </c>
      <c r="I17" s="9">
        <f t="shared" si="4"/>
        <v>1</v>
      </c>
      <c r="J17" s="10"/>
      <c r="K17" s="9">
        <v>0</v>
      </c>
      <c r="L17" s="10">
        <f t="shared" si="1"/>
        <v>0</v>
      </c>
      <c r="M17" s="9">
        <v>97</v>
      </c>
      <c r="N17" s="15">
        <v>0.97</v>
      </c>
    </row>
    <row r="18" spans="1:14" s="11" customFormat="1" ht="25.5" x14ac:dyDescent="0.2">
      <c r="A18" s="9" t="str">
        <f>'1'!A17</f>
        <v>MEJORA E INNOVACION DE PROCESOS DE NEGOCIOS</v>
      </c>
      <c r="B18" s="9" t="s">
        <v>47</v>
      </c>
      <c r="C18" s="9" t="str">
        <f>'1'!C17</f>
        <v>807B</v>
      </c>
      <c r="D18" s="9" t="str">
        <f>'1'!D17</f>
        <v>IGEM</v>
      </c>
      <c r="E18" s="9">
        <f>'1'!E17</f>
        <v>19</v>
      </c>
      <c r="F18" s="9" t="s">
        <v>47</v>
      </c>
      <c r="G18" s="9"/>
      <c r="H18" s="10" t="s">
        <v>47</v>
      </c>
      <c r="I18" s="9" t="s">
        <v>47</v>
      </c>
      <c r="J18" s="10" t="s">
        <v>47</v>
      </c>
      <c r="K18" s="9">
        <v>0</v>
      </c>
      <c r="L18" s="10">
        <f t="shared" si="1"/>
        <v>0</v>
      </c>
      <c r="M18" s="9" t="s">
        <v>47</v>
      </c>
      <c r="N18" s="15" t="s">
        <v>47</v>
      </c>
    </row>
    <row r="19" spans="1:14" s="11" customFormat="1" x14ac:dyDescent="0.2">
      <c r="A19" s="9" t="str">
        <f>'1'!A18</f>
        <v>TALLER DE INVESTIGACION I</v>
      </c>
      <c r="B19" s="9" t="s">
        <v>47</v>
      </c>
      <c r="C19" s="9" t="str">
        <f>'1'!C18</f>
        <v>507A</v>
      </c>
      <c r="D19" s="9" t="str">
        <f>'1'!D18</f>
        <v>IGEM</v>
      </c>
      <c r="E19" s="9">
        <f>'1'!E18</f>
        <v>2</v>
      </c>
      <c r="F19" s="9" t="s">
        <v>47</v>
      </c>
      <c r="G19" s="9"/>
      <c r="H19" s="10" t="s">
        <v>47</v>
      </c>
      <c r="I19" s="9" t="s">
        <v>47</v>
      </c>
      <c r="J19" s="10" t="s">
        <v>47</v>
      </c>
      <c r="K19" s="9">
        <v>0</v>
      </c>
      <c r="L19" s="10">
        <f t="shared" si="1"/>
        <v>0</v>
      </c>
      <c r="M19" s="9" t="s">
        <v>47</v>
      </c>
      <c r="N19" s="15" t="s">
        <v>47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101</v>
      </c>
      <c r="F29" s="17">
        <f>SUM(F14:F28)</f>
        <v>69</v>
      </c>
      <c r="G29" s="17">
        <f>SUM(G14:G28)</f>
        <v>0</v>
      </c>
      <c r="H29" s="18">
        <f>SUM(F29:G29)/E29</f>
        <v>0.68316831683168322</v>
      </c>
      <c r="I29" s="17">
        <f t="shared" si="4"/>
        <v>32</v>
      </c>
      <c r="J29" s="18">
        <f t="shared" ref="J29" si="5">I29/E29</f>
        <v>0.31683168316831684</v>
      </c>
      <c r="K29" s="17">
        <f>SUM(K14:K28)</f>
        <v>0</v>
      </c>
      <c r="L29" s="18">
        <f t="shared" si="1"/>
        <v>0</v>
      </c>
      <c r="M29" s="17">
        <f>AVERAGE(M14:M28)</f>
        <v>77</v>
      </c>
      <c r="N29" s="19">
        <f>AVERAGE(N14:N28)</f>
        <v>0.70500000000000007</v>
      </c>
    </row>
    <row r="31" spans="1:14" ht="120" customHeight="1" x14ac:dyDescent="0.2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">
      <c r="A33" s="12"/>
    </row>
    <row r="34" spans="1:10" x14ac:dyDescent="0.2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">
      <c r="B35" s="41"/>
      <c r="C35" s="41"/>
      <c r="D35" s="41"/>
      <c r="G35" s="37"/>
      <c r="H35" s="37"/>
      <c r="I35" s="37"/>
      <c r="J35" s="37"/>
    </row>
    <row r="36" spans="1:10" hidden="1" x14ac:dyDescent="0.2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"/>
    <row r="38" spans="1:10" ht="45" customHeight="1" x14ac:dyDescent="0.2">
      <c r="B38" s="43" t="str">
        <f>B10</f>
        <v>DADE. ASAHI NEGRETE ANOTA</v>
      </c>
      <c r="C38" s="43"/>
      <c r="D38" s="43"/>
      <c r="E38" s="13"/>
      <c r="F38" s="13"/>
      <c r="G38" s="43"/>
      <c r="H38" s="43"/>
      <c r="I38" s="43"/>
      <c r="J38" s="43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8"/>
  <sheetViews>
    <sheetView tabSelected="1" topLeftCell="A3" zoomScale="85" zoomScaleNormal="85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OTRGANIZACIONES</v>
      </c>
      <c r="B14" s="9" t="s">
        <v>49</v>
      </c>
      <c r="C14" s="9" t="str">
        <f>'1'!C14</f>
        <v>507A</v>
      </c>
      <c r="D14" s="9" t="str">
        <f>'1'!D14</f>
        <v>IGEM</v>
      </c>
      <c r="E14" s="9">
        <f>'1'!E14</f>
        <v>12</v>
      </c>
      <c r="F14" s="9" t="s">
        <v>47</v>
      </c>
      <c r="G14" s="9"/>
      <c r="H14" s="10" t="s">
        <v>47</v>
      </c>
      <c r="I14" s="9" t="s">
        <v>47</v>
      </c>
      <c r="J14" s="10" t="s">
        <v>47</v>
      </c>
      <c r="K14" s="9"/>
      <c r="L14" s="10" t="s">
        <v>47</v>
      </c>
      <c r="M14" s="9" t="s">
        <v>47</v>
      </c>
      <c r="N14" s="15" t="s">
        <v>47</v>
      </c>
    </row>
    <row r="15" spans="1:14" s="11" customFormat="1" ht="25.5" x14ac:dyDescent="0.2">
      <c r="A15" s="9" t="str">
        <f>'1'!A15</f>
        <v>INSTRUMENTOS DE PRESUPUESTACION EMPRESARIAL</v>
      </c>
      <c r="B15" s="9" t="s">
        <v>49</v>
      </c>
      <c r="C15" s="9" t="str">
        <f>'1'!C15</f>
        <v>407B</v>
      </c>
      <c r="D15" s="9" t="str">
        <f>'1'!D15</f>
        <v>IGEM</v>
      </c>
      <c r="E15" s="9">
        <f>'1'!E15</f>
        <v>21</v>
      </c>
      <c r="F15" s="9" t="s">
        <v>47</v>
      </c>
      <c r="G15" s="9"/>
      <c r="H15" s="10" t="s">
        <v>47</v>
      </c>
      <c r="I15" s="9" t="s">
        <v>47</v>
      </c>
      <c r="J15" s="10" t="s">
        <v>47</v>
      </c>
      <c r="K15" s="9"/>
      <c r="L15" s="10" t="s">
        <v>47</v>
      </c>
      <c r="M15" s="9" t="s">
        <v>47</v>
      </c>
      <c r="N15" s="15" t="s">
        <v>47</v>
      </c>
    </row>
    <row r="16" spans="1:14" s="11" customFormat="1" ht="25.5" x14ac:dyDescent="0.2">
      <c r="A16" s="9" t="str">
        <f>'1'!A16</f>
        <v>SISTEMA DE INFORMACION DE MERCADOTECNIA</v>
      </c>
      <c r="B16" s="9" t="s">
        <v>49</v>
      </c>
      <c r="C16" s="9" t="str">
        <f>'1'!C16</f>
        <v>607A</v>
      </c>
      <c r="D16" s="9" t="str">
        <f>'1'!D16</f>
        <v>IGEM</v>
      </c>
      <c r="E16" s="9">
        <f>'1'!E16</f>
        <v>35</v>
      </c>
      <c r="F16" s="9" t="s">
        <v>47</v>
      </c>
      <c r="G16" s="9"/>
      <c r="H16" s="10" t="s">
        <v>47</v>
      </c>
      <c r="I16" s="9" t="s">
        <v>47</v>
      </c>
      <c r="J16" s="10" t="s">
        <v>47</v>
      </c>
      <c r="K16" s="9"/>
      <c r="L16" s="10" t="s">
        <v>47</v>
      </c>
      <c r="M16" s="9" t="s">
        <v>47</v>
      </c>
      <c r="N16" s="15" t="s">
        <v>47</v>
      </c>
    </row>
    <row r="17" spans="1:14" s="11" customFormat="1" ht="25.5" x14ac:dyDescent="0.2">
      <c r="A17" s="9" t="str">
        <f>'1'!A17</f>
        <v>MEJORA E INNOVACION DE PROCESOS DE NEGOCIOS</v>
      </c>
      <c r="B17" s="9" t="s">
        <v>49</v>
      </c>
      <c r="C17" s="9" t="str">
        <f>'1'!C17</f>
        <v>807B</v>
      </c>
      <c r="D17" s="9" t="str">
        <f>'1'!D17</f>
        <v>IGEM</v>
      </c>
      <c r="E17" s="9">
        <f>'1'!E17</f>
        <v>19</v>
      </c>
      <c r="F17" s="9" t="s">
        <v>47</v>
      </c>
      <c r="G17" s="9"/>
      <c r="H17" s="10" t="s">
        <v>47</v>
      </c>
      <c r="I17" s="9" t="s">
        <v>47</v>
      </c>
      <c r="J17" s="10" t="s">
        <v>47</v>
      </c>
      <c r="K17" s="9"/>
      <c r="L17" s="10" t="s">
        <v>47</v>
      </c>
      <c r="M17" s="9" t="s">
        <v>47</v>
      </c>
      <c r="N17" s="15" t="s">
        <v>47</v>
      </c>
    </row>
    <row r="18" spans="1:14" s="11" customFormat="1" x14ac:dyDescent="0.2">
      <c r="A18" s="9" t="str">
        <f>'1'!A18</f>
        <v>TALLER DE INVESTIGACION I</v>
      </c>
      <c r="B18" s="9" t="s">
        <v>49</v>
      </c>
      <c r="C18" s="9" t="str">
        <f>'1'!C18</f>
        <v>507A</v>
      </c>
      <c r="D18" s="9" t="str">
        <f>'1'!D18</f>
        <v>IGEM</v>
      </c>
      <c r="E18" s="9">
        <f>'1'!E18</f>
        <v>2</v>
      </c>
      <c r="F18" s="9" t="s">
        <v>47</v>
      </c>
      <c r="G18" s="9"/>
      <c r="H18" s="10" t="s">
        <v>47</v>
      </c>
      <c r="I18" s="9" t="s">
        <v>47</v>
      </c>
      <c r="J18" s="10" t="s">
        <v>47</v>
      </c>
      <c r="K18" s="9"/>
      <c r="L18" s="10" t="s">
        <v>47</v>
      </c>
      <c r="M18" s="9" t="s">
        <v>47</v>
      </c>
      <c r="N18" s="15" t="s">
        <v>47</v>
      </c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89</v>
      </c>
      <c r="F19" s="17">
        <f>SUM(F14:F18)</f>
        <v>0</v>
      </c>
      <c r="G19" s="17">
        <f>SUM(G14:G18)</f>
        <v>0</v>
      </c>
      <c r="H19" s="18">
        <f>SUM(F19:G19)/E19</f>
        <v>0</v>
      </c>
      <c r="I19" s="17">
        <f t="shared" ref="I14:I19" si="0">(E19-SUM(F19:G19))-K19</f>
        <v>89</v>
      </c>
      <c r="J19" s="18">
        <f t="shared" ref="J14:J19" si="1">I19/E19</f>
        <v>1</v>
      </c>
      <c r="K19" s="17">
        <f>SUM(K14:K18)</f>
        <v>0</v>
      </c>
      <c r="L19" s="18">
        <f t="shared" ref="L14:L19" si="2">K19/E19</f>
        <v>0</v>
      </c>
      <c r="M19" s="17" t="e">
        <f>AVERAGE(M14:M18)</f>
        <v>#DIV/0!</v>
      </c>
      <c r="N19" s="19" t="e">
        <f>AVERAGE(N14:N18)</f>
        <v>#DIV/0!</v>
      </c>
    </row>
    <row r="21" spans="1:14" ht="120" customHeight="1" x14ac:dyDescent="0.2">
      <c r="A21" s="33" t="s">
        <v>26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3" spans="1:14" x14ac:dyDescent="0.2">
      <c r="A23" s="12"/>
    </row>
    <row r="24" spans="1:14" x14ac:dyDescent="0.2">
      <c r="B24" s="40" t="s">
        <v>27</v>
      </c>
      <c r="C24" s="40"/>
      <c r="D24" s="40"/>
      <c r="G24" s="25" t="s">
        <v>28</v>
      </c>
      <c r="H24" s="25"/>
      <c r="I24" s="25"/>
      <c r="J24" s="25"/>
    </row>
    <row r="25" spans="1:14" ht="62.25" customHeight="1" x14ac:dyDescent="0.2">
      <c r="B25" s="41"/>
      <c r="C25" s="41"/>
      <c r="D25" s="41"/>
      <c r="G25" s="37"/>
      <c r="H25" s="37"/>
      <c r="I25" s="37"/>
      <c r="J25" s="37"/>
    </row>
    <row r="26" spans="1:14" hidden="1" x14ac:dyDescent="0.2">
      <c r="A26" s="42" t="e">
        <v>#REF!</v>
      </c>
      <c r="B26" s="42"/>
      <c r="C26" s="6"/>
      <c r="E26" s="42"/>
      <c r="F26" s="42"/>
      <c r="G26" s="42"/>
      <c r="H26" s="42"/>
    </row>
    <row r="27" spans="1:14" hidden="1" x14ac:dyDescent="0.2"/>
    <row r="28" spans="1:14" ht="45" customHeight="1" x14ac:dyDescent="0.2">
      <c r="B28" s="43" t="str">
        <f>B10</f>
        <v>DADE. ASAHI NEGRETE ANOTA</v>
      </c>
      <c r="C28" s="43"/>
      <c r="D28" s="43"/>
      <c r="E28" s="13"/>
      <c r="F28" s="13"/>
      <c r="G28" s="43"/>
      <c r="H28" s="43"/>
      <c r="I28" s="43"/>
      <c r="J28" s="43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8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OTRGANIZACIONES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8"/>
  <sheetViews>
    <sheetView topLeftCell="A10" zoomScale="85" zoomScaleNormal="85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OTRGANIZACIONES</v>
      </c>
      <c r="B14" s="9" t="s">
        <v>18</v>
      </c>
      <c r="C14" s="9" t="str">
        <f>'1'!C14</f>
        <v>507A</v>
      </c>
      <c r="D14" s="9" t="str">
        <f>'1'!D14</f>
        <v>IGEM</v>
      </c>
      <c r="E14" s="9">
        <v>12</v>
      </c>
      <c r="F14" s="9">
        <v>6</v>
      </c>
      <c r="G14" s="9">
        <v>5</v>
      </c>
      <c r="H14" s="10">
        <v>0.92</v>
      </c>
      <c r="I14" s="9">
        <v>1</v>
      </c>
      <c r="J14" s="10">
        <v>0.08</v>
      </c>
      <c r="K14" s="9">
        <v>0</v>
      </c>
      <c r="L14" s="10">
        <f t="shared" ref="L14:L18" si="0">K14/E14</f>
        <v>0</v>
      </c>
      <c r="M14" s="9">
        <v>80</v>
      </c>
      <c r="N14" s="15">
        <v>0.42</v>
      </c>
    </row>
    <row r="15" spans="1:14" s="11" customFormat="1" ht="25.5" x14ac:dyDescent="0.2">
      <c r="A15" s="9" t="str">
        <f>'1'!A15</f>
        <v>INSTRUMENTOS DE PRESUPUESTACION EMPRESARIAL</v>
      </c>
      <c r="B15" s="9" t="s">
        <v>18</v>
      </c>
      <c r="C15" s="9" t="str">
        <f>'1'!C15</f>
        <v>407B</v>
      </c>
      <c r="D15" s="9" t="str">
        <f>'1'!D15</f>
        <v>IGEM</v>
      </c>
      <c r="E15" s="9">
        <f>'1'!E15</f>
        <v>21</v>
      </c>
      <c r="F15" s="9">
        <v>11</v>
      </c>
      <c r="G15" s="9">
        <v>8</v>
      </c>
      <c r="H15" s="10">
        <v>0.9</v>
      </c>
      <c r="I15" s="9">
        <f t="shared" ref="I15:I16" si="1">(E15-SUM(F15:G15))-K15</f>
        <v>2</v>
      </c>
      <c r="J15" s="10">
        <v>0.1</v>
      </c>
      <c r="K15" s="9">
        <v>0</v>
      </c>
      <c r="L15" s="10">
        <f t="shared" si="0"/>
        <v>0</v>
      </c>
      <c r="M15" s="9">
        <v>81</v>
      </c>
      <c r="N15" s="15">
        <v>0.56999999999999995</v>
      </c>
    </row>
    <row r="16" spans="1:14" s="11" customFormat="1" ht="25.5" x14ac:dyDescent="0.2">
      <c r="A16" s="9" t="str">
        <f>'1'!A16</f>
        <v>SISTEMA DE INFORMACION DE MERCADOTECNIA</v>
      </c>
      <c r="B16" s="9" t="s">
        <v>18</v>
      </c>
      <c r="C16" s="9" t="str">
        <f>'1'!C16</f>
        <v>607A</v>
      </c>
      <c r="D16" s="9" t="str">
        <f>'1'!D16</f>
        <v>IGEM</v>
      </c>
      <c r="E16" s="9">
        <f>'1'!E16</f>
        <v>35</v>
      </c>
      <c r="F16" s="9">
        <v>34</v>
      </c>
      <c r="G16" s="9">
        <v>0</v>
      </c>
      <c r="H16" s="10">
        <f>F16/E16</f>
        <v>0.97142857142857142</v>
      </c>
      <c r="I16" s="9">
        <f t="shared" si="1"/>
        <v>1</v>
      </c>
      <c r="J16" s="10">
        <v>0.03</v>
      </c>
      <c r="K16" s="9">
        <v>0</v>
      </c>
      <c r="L16" s="10">
        <f t="shared" si="0"/>
        <v>0</v>
      </c>
      <c r="M16" s="9">
        <v>95</v>
      </c>
      <c r="N16" s="15">
        <v>0.88</v>
      </c>
    </row>
    <row r="17" spans="1:14" s="11" customFormat="1" ht="25.5" x14ac:dyDescent="0.2">
      <c r="A17" s="9" t="str">
        <f>'1'!A17</f>
        <v>MEJORA E INNOVACION DE PROCESOS DE NEGOCIOS</v>
      </c>
      <c r="B17" s="9" t="s">
        <v>18</v>
      </c>
      <c r="C17" s="9" t="str">
        <f>'1'!C17</f>
        <v>807B</v>
      </c>
      <c r="D17" s="9" t="str">
        <f>'1'!D17</f>
        <v>IGEM</v>
      </c>
      <c r="E17" s="9">
        <f>'1'!E17</f>
        <v>19</v>
      </c>
      <c r="F17" s="9">
        <v>19</v>
      </c>
      <c r="G17" s="9">
        <v>0</v>
      </c>
      <c r="H17" s="10">
        <f>F17/E17</f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95</v>
      </c>
      <c r="N17" s="15">
        <v>0.88</v>
      </c>
    </row>
    <row r="18" spans="1:14" s="11" customFormat="1" x14ac:dyDescent="0.2">
      <c r="A18" s="9" t="str">
        <f>'1'!A18</f>
        <v>TALLER DE INVESTIGACION I</v>
      </c>
      <c r="B18" s="9" t="s">
        <v>18</v>
      </c>
      <c r="C18" s="9" t="str">
        <f>'1'!C18</f>
        <v>507A</v>
      </c>
      <c r="D18" s="9" t="str">
        <f>'1'!D18</f>
        <v>IGEM</v>
      </c>
      <c r="E18" s="9">
        <f>'1'!E18</f>
        <v>2</v>
      </c>
      <c r="F18" s="9">
        <v>2</v>
      </c>
      <c r="G18" s="9">
        <v>0</v>
      </c>
      <c r="H18" s="10">
        <v>1</v>
      </c>
      <c r="I18" s="9">
        <v>0</v>
      </c>
      <c r="J18" s="10">
        <v>0</v>
      </c>
      <c r="K18" s="9">
        <v>0</v>
      </c>
      <c r="L18" s="10">
        <f t="shared" si="0"/>
        <v>0</v>
      </c>
      <c r="M18" s="9">
        <v>100</v>
      </c>
      <c r="N18" s="15">
        <v>1</v>
      </c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89</v>
      </c>
      <c r="F19" s="17">
        <f>SUM(F14:F18)</f>
        <v>72</v>
      </c>
      <c r="G19" s="17">
        <f>SUM(G14:G18)</f>
        <v>13</v>
      </c>
      <c r="H19" s="18">
        <f>SUM(F19:G19)/E19</f>
        <v>0.9550561797752809</v>
      </c>
      <c r="I19" s="17">
        <f t="shared" ref="I19" si="2">(E19-SUM(F19:G19))-K19</f>
        <v>4</v>
      </c>
      <c r="J19" s="18">
        <f t="shared" ref="J19" si="3">I19/E19</f>
        <v>4.49438202247191E-2</v>
      </c>
      <c r="K19" s="17">
        <f>SUM(K14:K18)</f>
        <v>0</v>
      </c>
      <c r="L19" s="18">
        <f t="shared" ref="L19" si="4">K19/E19</f>
        <v>0</v>
      </c>
      <c r="M19" s="17">
        <f>AVERAGE(M14:M18)</f>
        <v>90.2</v>
      </c>
      <c r="N19" s="19">
        <f>AVERAGE(N14:N18)</f>
        <v>0.75</v>
      </c>
    </row>
    <row r="21" spans="1:14" ht="120" customHeight="1" x14ac:dyDescent="0.2">
      <c r="A21" s="33" t="s">
        <v>26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3" spans="1:14" x14ac:dyDescent="0.2">
      <c r="A23" s="12"/>
    </row>
    <row r="24" spans="1:14" x14ac:dyDescent="0.2">
      <c r="B24" s="40" t="s">
        <v>27</v>
      </c>
      <c r="C24" s="40"/>
      <c r="D24" s="40"/>
      <c r="G24" s="25" t="s">
        <v>28</v>
      </c>
      <c r="H24" s="25"/>
      <c r="I24" s="25"/>
      <c r="J24" s="25"/>
    </row>
    <row r="25" spans="1:14" ht="62.25" customHeight="1" x14ac:dyDescent="0.2">
      <c r="B25" s="41"/>
      <c r="C25" s="41"/>
      <c r="D25" s="41"/>
      <c r="G25" s="37"/>
      <c r="H25" s="37"/>
      <c r="I25" s="37"/>
      <c r="J25" s="37"/>
    </row>
    <row r="26" spans="1:14" hidden="1" x14ac:dyDescent="0.2">
      <c r="A26" s="42" t="e">
        <v>#REF!</v>
      </c>
      <c r="B26" s="42"/>
      <c r="C26" s="6"/>
      <c r="E26" s="42"/>
      <c r="F26" s="42"/>
      <c r="G26" s="42"/>
      <c r="H26" s="42"/>
    </row>
    <row r="27" spans="1:14" hidden="1" x14ac:dyDescent="0.2"/>
    <row r="28" spans="1:14" ht="45" customHeight="1" x14ac:dyDescent="0.2">
      <c r="B28" s="43" t="str">
        <f>B10</f>
        <v>DADE. ASAHI NEGRETE ANOTA</v>
      </c>
      <c r="C28" s="43"/>
      <c r="D28" s="43"/>
      <c r="E28" s="13"/>
      <c r="F28" s="13"/>
      <c r="G28" s="43"/>
      <c r="H28" s="43"/>
      <c r="I28" s="43"/>
      <c r="J28" s="43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</cp:lastModifiedBy>
  <cp:revision/>
  <dcterms:created xsi:type="dcterms:W3CDTF">2021-11-22T14:45:25Z</dcterms:created>
  <dcterms:modified xsi:type="dcterms:W3CDTF">2023-07-06T20:13:38Z</dcterms:modified>
  <cp:category/>
  <cp:contentStatus/>
</cp:coreProperties>
</file>