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D17E2014-5FA1-4984-9A9D-14B8EE9C15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'1'!$A$1:$N$40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0" l="1"/>
  <c r="L16" i="10"/>
  <c r="L15" i="10"/>
  <c r="L18" i="10" l="1"/>
  <c r="I18" i="10"/>
  <c r="L21" i="10"/>
  <c r="I21" i="10"/>
  <c r="L19" i="10" l="1"/>
  <c r="L17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I21" i="22"/>
  <c r="J21" i="22" s="1"/>
  <c r="H20" i="22"/>
  <c r="H16" i="22"/>
  <c r="L15" i="22"/>
  <c r="I15" i="22"/>
  <c r="J15" i="22" s="1"/>
  <c r="H15" i="22"/>
  <c r="B40" i="10"/>
  <c r="N31" i="10"/>
  <c r="M31" i="10"/>
  <c r="K31" i="10"/>
  <c r="G31" i="10"/>
  <c r="F31" i="10"/>
  <c r="E31" i="10"/>
  <c r="L23" i="22" l="1"/>
  <c r="H19" i="22"/>
  <c r="I20" i="22"/>
  <c r="J20" i="22" s="1"/>
  <c r="H24" i="22"/>
  <c r="I25" i="22"/>
  <c r="J25" i="22" s="1"/>
  <c r="I19" i="22"/>
  <c r="J19" i="22" s="1"/>
  <c r="H23" i="22"/>
  <c r="I24" i="22"/>
  <c r="J24" i="22" s="1"/>
  <c r="H27" i="22"/>
  <c r="H21" i="22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1" i="10"/>
  <c r="L31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<sst xmlns="http://schemas.openxmlformats.org/spreadsheetml/2006/main" count="164" uniqueCount="48">
  <si>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</si>
  <si>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</si>
  <si>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</si>
  <si>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</si>
  <si>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</si>
  <si>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</si>
  <si>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</si>
  <si>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</si>
  <si>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</si>
  <si>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</si>
  <si>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</si>
  <si>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</si>
  <si>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</si>
  <si>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</si>
  <si>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</si>
  <si>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</si>
  <si>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</si>
  <si>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</si>
  <si>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</si>
  <si>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</si>
  <si>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</si>
  <si>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</si>
  <si>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</si>
  <si>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</si>
  <si>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</si>
  <si>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</si>
  <si>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</si>
  <si>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</si>
  <si>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</si>
  <si>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</si>
  <si>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</si>
  <si>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</si>
  <si>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</si>
  <si>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</si>
  <si>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</si>
  <si>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ESTEBAN DOMÍNGUEZ FISCAL</t>
  </si>
  <si>
    <t>FEB- JUL 23</t>
  </si>
  <si>
    <t>ELECTRICIDAD Y ELECTRONICA INDUSTRIAL</t>
  </si>
  <si>
    <t>201A</t>
  </si>
  <si>
    <t>IIND</t>
  </si>
  <si>
    <t>201B</t>
  </si>
  <si>
    <t>ELECTRONICA DIGITAL</t>
  </si>
  <si>
    <t>INGENIERIA DE CONTROL CLASICO</t>
  </si>
  <si>
    <t>402A</t>
  </si>
  <si>
    <t>802A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</si>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</sst>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0"/>
  <sheetViews>
    <sheetView tabSelected="1" topLeftCell="A9" zoomScale="130" zoomScaleNormal="13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3</v>
      </c>
      <c r="C8" s="35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35" t="s">
        <v>36</v>
      </c>
      <c r="M8" s="35"/>
      <c r="N8" s="35"/>
    </row>
    <row r="10" spans="1:14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37</v>
      </c>
      <c r="B14" s="9" t="s">
        <v>29</v>
      </c>
      <c r="C14" s="9" t="s">
        <v>38</v>
      </c>
      <c r="D14" s="9" t="s">
        <v>39</v>
      </c>
      <c r="E14" s="9">
        <v>31</v>
      </c>
      <c r="F14" s="9">
        <v>20</v>
      </c>
      <c r="G14" s="9"/>
      <c r="H14" s="10">
        <v>0.65</v>
      </c>
      <c r="I14" s="9">
        <v>11</v>
      </c>
      <c r="J14" s="10">
        <v>0.35</v>
      </c>
      <c r="K14" s="9">
        <v>0</v>
      </c>
      <c r="L14" s="10">
        <f t="shared" ref="L14:L20" si="0">K14/E14</f>
        <v>0</v>
      </c>
      <c r="M14" s="9"/>
      <c r="N14" s="15"/>
    </row>
    <row r="15" spans="1:14" s="11" customFormat="1" ht="25.5" x14ac:dyDescent="0.2">
      <c r="A15" s="8" t="s">
        <v>37</v>
      </c>
      <c r="B15" s="9" t="s">
        <v>45</v>
      </c>
      <c r="C15" s="9" t="s">
        <v>38</v>
      </c>
      <c r="D15" s="9" t="s">
        <v>39</v>
      </c>
      <c r="E15" s="9">
        <v>31</v>
      </c>
      <c r="F15" s="9">
        <v>12</v>
      </c>
      <c r="G15" s="9"/>
      <c r="H15" s="10">
        <v>0.39</v>
      </c>
      <c r="I15" s="9">
        <v>19</v>
      </c>
      <c r="J15" s="10">
        <v>0.61</v>
      </c>
      <c r="K15" s="9">
        <v>0</v>
      </c>
      <c r="L15" s="10">
        <f t="shared" ref="L15:L16" si="1">K15/E15</f>
        <v>0</v>
      </c>
      <c r="M15" s="9"/>
      <c r="N15" s="15"/>
    </row>
    <row r="16" spans="1:14" s="11" customFormat="1" ht="25.5" x14ac:dyDescent="0.2">
      <c r="A16" s="8" t="s">
        <v>37</v>
      </c>
      <c r="B16" s="9" t="s">
        <v>29</v>
      </c>
      <c r="C16" s="9" t="s">
        <v>40</v>
      </c>
      <c r="D16" s="9" t="s">
        <v>39</v>
      </c>
      <c r="E16" s="9">
        <v>19</v>
      </c>
      <c r="F16" s="9">
        <v>12</v>
      </c>
      <c r="G16" s="9"/>
      <c r="H16" s="10">
        <v>0.63</v>
      </c>
      <c r="I16" s="9">
        <v>7</v>
      </c>
      <c r="J16" s="10">
        <v>0.37</v>
      </c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37</v>
      </c>
      <c r="B17" s="9" t="s">
        <v>45</v>
      </c>
      <c r="C17" s="9" t="s">
        <v>40</v>
      </c>
      <c r="D17" s="9" t="s">
        <v>39</v>
      </c>
      <c r="E17" s="9">
        <v>19</v>
      </c>
      <c r="F17" s="9">
        <v>10</v>
      </c>
      <c r="G17" s="9"/>
      <c r="H17" s="10">
        <v>0.52</v>
      </c>
      <c r="I17" s="9">
        <v>9</v>
      </c>
      <c r="J17" s="10">
        <v>0.48</v>
      </c>
      <c r="K17" s="9">
        <v>0</v>
      </c>
      <c r="L17" s="10">
        <f t="shared" si="0"/>
        <v>0</v>
      </c>
      <c r="M17" s="9"/>
      <c r="N17" s="15"/>
    </row>
    <row r="18" spans="1:14" s="11" customFormat="1" x14ac:dyDescent="0.2">
      <c r="A18" s="8" t="s">
        <v>41</v>
      </c>
      <c r="B18" s="9" t="s">
        <v>45</v>
      </c>
      <c r="C18" s="9" t="s">
        <v>43</v>
      </c>
      <c r="D18" s="9" t="s">
        <v>32</v>
      </c>
      <c r="E18" s="9">
        <v>35</v>
      </c>
      <c r="F18" s="9">
        <v>28</v>
      </c>
      <c r="G18" s="9"/>
      <c r="H18" s="10">
        <v>1</v>
      </c>
      <c r="I18" s="9">
        <f t="shared" ref="I18" si="2">(E18-SUM(F18:G18))-K18</f>
        <v>7</v>
      </c>
      <c r="J18" s="10">
        <v>0</v>
      </c>
      <c r="K18" s="9">
        <v>0</v>
      </c>
      <c r="L18" s="10">
        <f t="shared" ref="L18" si="3">K18/E18</f>
        <v>0</v>
      </c>
      <c r="M18" s="9"/>
      <c r="N18" s="15"/>
    </row>
    <row r="19" spans="1:14" s="11" customFormat="1" x14ac:dyDescent="0.2">
      <c r="A19" s="8" t="s">
        <v>42</v>
      </c>
      <c r="B19" s="9" t="s">
        <v>45</v>
      </c>
      <c r="C19" s="9" t="s">
        <v>44</v>
      </c>
      <c r="D19" s="9" t="s">
        <v>32</v>
      </c>
      <c r="E19" s="9">
        <v>37</v>
      </c>
      <c r="F19" s="9">
        <v>23</v>
      </c>
      <c r="G19" s="9"/>
      <c r="H19" s="10">
        <v>0.62</v>
      </c>
      <c r="I19" s="9">
        <v>22</v>
      </c>
      <c r="J19" s="10">
        <v>0.38</v>
      </c>
      <c r="K19" s="9">
        <v>0</v>
      </c>
      <c r="L19" s="10">
        <f t="shared" si="0"/>
        <v>0</v>
      </c>
      <c r="M19" s="9"/>
      <c r="N19" s="15"/>
    </row>
    <row r="20" spans="1:14" s="11" customFormat="1" x14ac:dyDescent="0.2">
      <c r="A20" s="8" t="s">
        <v>42</v>
      </c>
      <c r="B20" s="9" t="s">
        <v>46</v>
      </c>
      <c r="C20" s="9" t="s">
        <v>44</v>
      </c>
      <c r="D20" s="9" t="s">
        <v>32</v>
      </c>
      <c r="E20" s="9">
        <v>37</v>
      </c>
      <c r="F20" s="9">
        <v>22</v>
      </c>
      <c r="G20" s="9"/>
      <c r="H20" s="10">
        <v>0.59</v>
      </c>
      <c r="I20" s="9">
        <v>23</v>
      </c>
      <c r="J20" s="10">
        <v>0.41</v>
      </c>
      <c r="K20" s="9">
        <v>0</v>
      </c>
      <c r="L20" s="10">
        <f t="shared" si="0"/>
        <v>0</v>
      </c>
      <c r="M20" s="9"/>
      <c r="N20" s="15"/>
    </row>
    <row r="21" spans="1:14" s="11" customFormat="1" x14ac:dyDescent="0.2">
      <c r="A21" s="8" t="s">
        <v>42</v>
      </c>
      <c r="B21" s="9" t="s">
        <v>47</v>
      </c>
      <c r="C21" s="9" t="s">
        <v>44</v>
      </c>
      <c r="D21" s="9" t="s">
        <v>32</v>
      </c>
      <c r="E21" s="9">
        <v>37</v>
      </c>
      <c r="F21" s="9">
        <v>19</v>
      </c>
      <c r="G21" s="9"/>
      <c r="H21" s="10">
        <v>0.51</v>
      </c>
      <c r="I21" s="9">
        <f t="shared" ref="I21" si="4">(E21-SUM(F21:G21))-K21</f>
        <v>18</v>
      </c>
      <c r="J21" s="10">
        <v>0.49</v>
      </c>
      <c r="K21" s="9">
        <v>0</v>
      </c>
      <c r="L21" s="10">
        <f t="shared" ref="L21" si="5">K21/E21</f>
        <v>0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21"/>
      <c r="I29" s="22"/>
      <c r="J29" s="21"/>
      <c r="K29" s="22"/>
      <c r="L29" s="21"/>
      <c r="M29" s="9"/>
      <c r="N29" s="15"/>
    </row>
    <row r="30" spans="1:14" s="11" customFormat="1" ht="16.5" customHeight="1" x14ac:dyDescent="0.2">
      <c r="A30" s="8"/>
      <c r="B30" s="9"/>
      <c r="C30" s="9"/>
      <c r="D30" s="9"/>
      <c r="E30" s="9"/>
      <c r="F30" s="9"/>
      <c r="G30" s="9"/>
      <c r="H30" s="21"/>
      <c r="I30" s="22"/>
      <c r="J30" s="21"/>
      <c r="K30" s="22"/>
      <c r="L30" s="21"/>
      <c r="M30" s="9"/>
      <c r="N30" s="15"/>
    </row>
    <row r="31" spans="1:14" ht="13.5" thickBot="1" x14ac:dyDescent="0.25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246</v>
      </c>
      <c r="F31" s="17">
        <f>SUM(F14:F30)</f>
        <v>146</v>
      </c>
      <c r="G31" s="17">
        <f>SUM(G14:G30)</f>
        <v>0</v>
      </c>
      <c r="H31" s="18"/>
      <c r="I31" s="17">
        <f t="shared" ref="I31" si="6">(E31-SUM(F31:G31))-K31</f>
        <v>100</v>
      </c>
      <c r="J31" s="18"/>
      <c r="K31" s="17">
        <f>SUM(K14:K30)</f>
        <v>0</v>
      </c>
      <c r="L31" s="18">
        <f t="shared" ref="L31" si="7">K31/E31</f>
        <v>0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38" t="s">
        <v>26</v>
      </c>
      <c r="C36" s="38"/>
      <c r="D36" s="38"/>
      <c r="G36" s="23" t="s">
        <v>27</v>
      </c>
      <c r="H36" s="23"/>
      <c r="I36" s="23"/>
      <c r="J36" s="23"/>
    </row>
    <row r="37" spans="1:14" ht="62.25" customHeight="1" x14ac:dyDescent="0.2">
      <c r="B37" s="39"/>
      <c r="C37" s="39"/>
      <c r="D37" s="39"/>
      <c r="G37" s="35"/>
      <c r="H37" s="35"/>
      <c r="I37" s="35"/>
      <c r="J37" s="35"/>
    </row>
    <row r="38" spans="1:14" hidden="1" x14ac:dyDescent="0.2">
      <c r="A38" s="40" t="e">
        <v>#REF!</v>
      </c>
      <c r="B38" s="40"/>
      <c r="C38" s="6"/>
      <c r="E38" s="40"/>
      <c r="F38" s="40"/>
      <c r="G38" s="40"/>
      <c r="H38" s="40"/>
    </row>
    <row r="39" spans="1:14" hidden="1" x14ac:dyDescent="0.2"/>
    <row r="40" spans="1:14" ht="45" customHeight="1" x14ac:dyDescent="0.2">
      <c r="B40" s="41" t="str">
        <f>B10</f>
        <v>ROBERTO VALENCIA BENITEZ</v>
      </c>
      <c r="C40" s="41"/>
      <c r="D40" s="41"/>
      <c r="E40" s="13"/>
      <c r="F40" s="13"/>
      <c r="G40" s="41" t="s">
        <v>35</v>
      </c>
      <c r="H40" s="41"/>
      <c r="I40" s="41"/>
      <c r="J40" s="41"/>
    </row>
  </sheetData>
  <mergeCells count="31">
    <mergeCell ref="A38:B38"/>
    <mergeCell ref="E38:H38"/>
    <mergeCell ref="B40:D40"/>
    <mergeCell ref="G40:J40"/>
    <mergeCell ref="K12:K13"/>
    <mergeCell ref="L12:L13"/>
    <mergeCell ref="B36:D36"/>
    <mergeCell ref="G36:J36"/>
    <mergeCell ref="B37:D37"/>
    <mergeCell ref="G37:J37"/>
    <mergeCell ref="M12:M13"/>
    <mergeCell ref="N12:N13"/>
    <mergeCell ref="A33:N3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 t="s">
        <v>29</v>
      </c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'1'!A19</f>
        <v>INGENIERIA DE CONTROL CLASICO</v>
      </c>
      <c r="B17" s="9"/>
      <c r="C17" s="9" t="str">
        <f>'1'!C19</f>
        <v>802A</v>
      </c>
      <c r="D17" s="9" t="str">
        <f>'1'!D19</f>
        <v>IEME</v>
      </c>
      <c r="E17" s="9">
        <f>'1'!E19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'1'!A21</f>
        <v>INGENIERIA DE CONTROL CLASICO</v>
      </c>
      <c r="B18" s="9"/>
      <c r="C18" s="9" t="str">
        <f>'1'!C21</f>
        <v>802A</v>
      </c>
      <c r="D18" s="9" t="str">
        <f>'1'!D21</f>
        <v>IEME</v>
      </c>
      <c r="E18" s="9">
        <f>'1'!E21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ELECTRICIDAD Y ELECTRONICA INDUSTRIAL</v>
      </c>
      <c r="B15" s="9"/>
      <c r="C15" s="9" t="str">
        <f>'1'!C17</f>
        <v>201B</v>
      </c>
      <c r="D15" s="9" t="str">
        <f>'1'!D17</f>
        <v>IIND</v>
      </c>
      <c r="E15" s="9">
        <f>'1'!E17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'1'!A19</f>
        <v>INGENIERIA DE CONTROL CLASICO</v>
      </c>
      <c r="B17" s="9"/>
      <c r="C17" s="9" t="str">
        <f>'1'!C19</f>
        <v>802A</v>
      </c>
      <c r="D17" s="9" t="str">
        <f>'1'!D19</f>
        <v>IEME</v>
      </c>
      <c r="E17" s="9">
        <f>'1'!E19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'1'!A21</f>
        <v>INGENIERIA DE CONTROL CLASICO</v>
      </c>
      <c r="B18" s="9"/>
      <c r="C18" s="9" t="str">
        <f>'1'!C21</f>
        <v>802A</v>
      </c>
      <c r="D18" s="9" t="str">
        <f>'1'!D21</f>
        <v>IEME</v>
      </c>
      <c r="E18" s="9">
        <f>'1'!E21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ELECTRICIDAD Y ELECTRONICA INDUSTRIAL</v>
      </c>
      <c r="B15" s="9"/>
      <c r="C15" s="9" t="str">
        <f>'1'!C17</f>
        <v>201B</v>
      </c>
      <c r="D15" s="9" t="str">
        <f>'1'!D17</f>
        <v>IIND</v>
      </c>
      <c r="E15" s="9">
        <f>'1'!E17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'1'!A19</f>
        <v>INGENIERIA DE CONTROL CLASICO</v>
      </c>
      <c r="B17" s="9"/>
      <c r="C17" s="9" t="str">
        <f>'1'!C19</f>
        <v>802A</v>
      </c>
      <c r="D17" s="9" t="str">
        <f>'1'!D19</f>
        <v>IEME</v>
      </c>
      <c r="E17" s="9">
        <f>'1'!E19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'1'!A21</f>
        <v>INGENIERIA DE CONTROL CLASICO</v>
      </c>
      <c r="B18" s="9"/>
      <c r="C18" s="9" t="str">
        <f>'1'!C21</f>
        <v>802A</v>
      </c>
      <c r="D18" s="9" t="str">
        <f>'1'!D21</f>
        <v>IEME</v>
      </c>
      <c r="E18" s="9">
        <f>'1'!E21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2023-06-01T21:14:39Z</dcterms:modified>
  <cp:category/>
  <cp:contentStatus/>
</cp:coreProperties>
</file>