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TEC-0\Documents\RVB 2021\RVB Asignaturas\Reportes SGC 2022\Reporte1 SGC 2022\"/>
    </mc:Choice>
  </mc:AlternateContent>
  <xr:revisionPtr revIDLastSave="0" documentId="13_ncr:1_{FB96C345-8DED-4335-9305-D57C762D188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'1'!$A$1:$N$38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10" l="1"/>
  <c r="L16" i="10" l="1"/>
  <c r="L17" i="10" l="1"/>
  <c r="L14" i="10"/>
  <c r="N28" i="24" l="1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L19" i="22" s="1"/>
  <c r="A20" i="22"/>
  <c r="C20" i="22"/>
  <c r="D20" i="22"/>
  <c r="E20" i="22"/>
  <c r="L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I23" i="22" s="1"/>
  <c r="J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H25" i="22"/>
  <c r="H16" i="22"/>
  <c r="L15" i="22"/>
  <c r="I15" i="22"/>
  <c r="J15" i="22" s="1"/>
  <c r="H15" i="22"/>
  <c r="B38" i="10"/>
  <c r="N29" i="10"/>
  <c r="M29" i="10"/>
  <c r="K29" i="10"/>
  <c r="G29" i="10"/>
  <c r="F29" i="10"/>
  <c r="E29" i="10"/>
  <c r="H20" i="22" l="1"/>
  <c r="I21" i="22"/>
  <c r="J21" i="22" s="1"/>
  <c r="L23" i="22"/>
  <c r="H19" i="22"/>
  <c r="I20" i="22"/>
  <c r="J20" i="22" s="1"/>
  <c r="H24" i="22"/>
  <c r="I25" i="22"/>
  <c r="J25" i="22" s="1"/>
  <c r="I19" i="22"/>
  <c r="J19" i="22" s="1"/>
  <c r="H23" i="22"/>
  <c r="I24" i="22"/>
  <c r="J24" i="22" s="1"/>
  <c r="H27" i="22"/>
  <c r="H21" i="22"/>
  <c r="L27" i="22"/>
  <c r="H17" i="22"/>
  <c r="I17" i="22"/>
  <c r="J17" i="22" s="1"/>
  <c r="I16" i="22"/>
  <c r="J16" i="22" s="1"/>
  <c r="I14" i="22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9" i="10"/>
  <c r="L29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tc={5A1D2610-4DDB-4681-8198-56E722B00E0E}</author>
  </authors>
  <commentList>
    <comment ref="J12" authorId="0" shapeId="0" xr:uid="{5A1D2610-4DDB-4681-8198-56E722B00E0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<sst xmlns="http://schemas.openxmlformats.org/spreadsheetml/2006/main" count="149" uniqueCount="47">
  <si>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</si>
  <si>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</si>
  <si>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</si>
  <si>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</si>
  <si>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</si>
  <si>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</si>
  <si>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</si>
  <si>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</si>
  <si>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</si>
  <si>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</si>
  <si>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</si>
  <si>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</si>
  <si>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</si>
  <si>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</si>
  <si>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</si>
  <si>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</si>
  <si>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</si>
  <si>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</si>
  <si>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</si>
  <si>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</si>
  <si>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</si>
  <si>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</si>
  <si>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</si>
  <si>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</si>
  <si>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</si>
  <si>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</si>
  <si>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</si>
  <si>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</si>
  <si>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</si>
  <si>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</si>
  <si>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</si>
  <si>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</si>
  <si>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IEME</t>
  </si>
  <si>
    <t>ELECTROMECÁNICA</t>
  </si>
  <si>
    <t>ROBERTO VALENCIA BENITEZ</t>
  </si>
  <si>
    <t>ESTEBAN DOMÍNGUEZ FISCAL</t>
  </si>
  <si>
    <t>FEB- JUL 23</t>
  </si>
  <si>
    <t>ELECTRICIDAD Y ELECTRONICA INDUSTRIAL</t>
  </si>
  <si>
    <t>201A</t>
  </si>
  <si>
    <t>IIND</t>
  </si>
  <si>
    <t>201B</t>
  </si>
  <si>
    <t>ELECTRONICA DIGITAL</t>
  </si>
  <si>
    <t>INGENIERIA DE CONTROL CLASICO</t>
  </si>
  <si>
    <t>402A</t>
  </si>
  <si>
    <t>802A</t>
  </si>
  <si>
    <t>Final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</si>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</sst>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2" dT="2022-10-18T16:37:54.63" personId="{E2157D32-C5EF-4E5F-82EF-F106CE71382B}" id="{5A1D2610-4DDB-4681-8198-56E722B00E0E}">
    <text>Solo se llena en el reporte final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8"/>
  <sheetViews>
    <sheetView tabSelected="1" topLeftCell="A3" zoomScale="130" zoomScaleNormal="130" zoomScaleSheetLayoutView="100" workbookViewId="0">
      <selection activeCell="A20" sqref="A20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45</v>
      </c>
      <c r="C8" s="30"/>
      <c r="D8" s="14" t="s">
        <v>4</v>
      </c>
      <c r="E8" s="5">
        <v>4</v>
      </c>
      <c r="G8" s="4" t="s">
        <v>5</v>
      </c>
      <c r="H8" s="5">
        <v>4</v>
      </c>
      <c r="I8" s="36" t="s">
        <v>6</v>
      </c>
      <c r="J8" s="36"/>
      <c r="K8" s="36"/>
      <c r="L8" s="30" t="s">
        <v>36</v>
      </c>
      <c r="M8" s="30"/>
      <c r="N8" s="30"/>
    </row>
    <row r="10" spans="1:14" x14ac:dyDescent="0.2">
      <c r="A10" s="4" t="s">
        <v>7</v>
      </c>
      <c r="B10" s="30" t="s">
        <v>34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8" t="s">
        <v>37</v>
      </c>
      <c r="B14" s="9" t="s">
        <v>46</v>
      </c>
      <c r="C14" s="9" t="s">
        <v>38</v>
      </c>
      <c r="D14" s="9" t="s">
        <v>39</v>
      </c>
      <c r="E14" s="9">
        <v>31</v>
      </c>
      <c r="F14" s="9">
        <v>11</v>
      </c>
      <c r="G14" s="9">
        <v>18</v>
      </c>
      <c r="H14" s="10">
        <v>0.94</v>
      </c>
      <c r="I14" s="9">
        <v>2</v>
      </c>
      <c r="J14" s="10">
        <v>0.06</v>
      </c>
      <c r="K14" s="9">
        <v>0</v>
      </c>
      <c r="L14" s="10">
        <f t="shared" ref="L14:L17" si="0">K14/E14</f>
        <v>0</v>
      </c>
      <c r="M14" s="9">
        <v>74</v>
      </c>
      <c r="N14" s="15">
        <v>0.93500000000000005</v>
      </c>
    </row>
    <row r="15" spans="1:14" s="11" customFormat="1" ht="25.5" x14ac:dyDescent="0.2">
      <c r="A15" s="8" t="s">
        <v>37</v>
      </c>
      <c r="B15" s="9" t="s">
        <v>46</v>
      </c>
      <c r="C15" s="9" t="s">
        <v>40</v>
      </c>
      <c r="D15" s="9" t="s">
        <v>39</v>
      </c>
      <c r="E15" s="9">
        <v>19</v>
      </c>
      <c r="F15" s="9">
        <v>6</v>
      </c>
      <c r="G15" s="9">
        <v>12</v>
      </c>
      <c r="H15" s="10">
        <v>0.95</v>
      </c>
      <c r="I15" s="9">
        <v>1</v>
      </c>
      <c r="J15" s="10">
        <v>0.05</v>
      </c>
      <c r="K15" s="9">
        <v>0</v>
      </c>
      <c r="L15" s="10">
        <f t="shared" ref="L15" si="1">K15/E15</f>
        <v>0</v>
      </c>
      <c r="M15" s="9">
        <v>75</v>
      </c>
      <c r="N15" s="15">
        <v>0.94699999999999995</v>
      </c>
    </row>
    <row r="16" spans="1:14" s="11" customFormat="1" x14ac:dyDescent="0.2">
      <c r="A16" s="8" t="s">
        <v>41</v>
      </c>
      <c r="B16" s="9" t="s">
        <v>46</v>
      </c>
      <c r="C16" s="9" t="s">
        <v>43</v>
      </c>
      <c r="D16" s="9" t="s">
        <v>32</v>
      </c>
      <c r="E16" s="9">
        <v>35</v>
      </c>
      <c r="F16" s="9">
        <v>21</v>
      </c>
      <c r="G16" s="9">
        <v>10</v>
      </c>
      <c r="H16" s="10">
        <v>0.89</v>
      </c>
      <c r="I16" s="9">
        <v>4</v>
      </c>
      <c r="J16" s="10">
        <v>0.11</v>
      </c>
      <c r="K16" s="9">
        <v>0</v>
      </c>
      <c r="L16" s="10">
        <f t="shared" ref="L16" si="2">K16/E16</f>
        <v>0</v>
      </c>
      <c r="M16" s="9">
        <v>77</v>
      </c>
      <c r="N16" s="15">
        <v>0.88500000000000001</v>
      </c>
    </row>
    <row r="17" spans="1:14" s="11" customFormat="1" x14ac:dyDescent="0.2">
      <c r="A17" s="8" t="s">
        <v>42</v>
      </c>
      <c r="B17" s="9" t="s">
        <v>46</v>
      </c>
      <c r="C17" s="9" t="s">
        <v>44</v>
      </c>
      <c r="D17" s="9" t="s">
        <v>32</v>
      </c>
      <c r="E17" s="9">
        <v>37</v>
      </c>
      <c r="F17" s="9">
        <v>15</v>
      </c>
      <c r="G17" s="9">
        <v>18</v>
      </c>
      <c r="H17" s="10">
        <v>0.89</v>
      </c>
      <c r="I17" s="9">
        <v>4</v>
      </c>
      <c r="J17" s="10">
        <v>0.11</v>
      </c>
      <c r="K17" s="9">
        <v>0</v>
      </c>
      <c r="L17" s="10">
        <f t="shared" si="0"/>
        <v>0</v>
      </c>
      <c r="M17" s="9">
        <v>73</v>
      </c>
      <c r="N17" s="15">
        <v>0.89100000000000001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/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/>
      <c r="J24" s="21"/>
      <c r="K24" s="22"/>
      <c r="L24" s="21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21"/>
      <c r="I25" s="22"/>
      <c r="J25" s="21"/>
      <c r="K25" s="22"/>
      <c r="L25" s="21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21"/>
      <c r="I26" s="22"/>
      <c r="J26" s="21"/>
      <c r="K26" s="22"/>
      <c r="L26" s="21"/>
      <c r="M26" s="9"/>
      <c r="N26" s="15"/>
    </row>
    <row r="27" spans="1:14" s="11" customFormat="1" x14ac:dyDescent="0.2">
      <c r="A27" s="8"/>
      <c r="B27" s="9"/>
      <c r="C27" s="9"/>
      <c r="D27" s="9"/>
      <c r="E27" s="9"/>
      <c r="F27" s="9"/>
      <c r="G27" s="9"/>
      <c r="H27" s="21"/>
      <c r="I27" s="22"/>
      <c r="J27" s="21"/>
      <c r="K27" s="22"/>
      <c r="L27" s="21"/>
      <c r="M27" s="9"/>
      <c r="N27" s="15"/>
    </row>
    <row r="28" spans="1:14" s="11" customFormat="1" ht="16.5" customHeight="1" x14ac:dyDescent="0.2">
      <c r="A28" s="8"/>
      <c r="B28" s="9"/>
      <c r="C28" s="9"/>
      <c r="D28" s="9"/>
      <c r="E28" s="9"/>
      <c r="F28" s="9"/>
      <c r="G28" s="9"/>
      <c r="H28" s="21"/>
      <c r="I28" s="22"/>
      <c r="J28" s="21"/>
      <c r="K28" s="22"/>
      <c r="L28" s="21"/>
      <c r="M28" s="9"/>
      <c r="N28" s="15"/>
    </row>
    <row r="29" spans="1:14" ht="13.5" thickBot="1" x14ac:dyDescent="0.25">
      <c r="A29" s="16" t="s">
        <v>23</v>
      </c>
      <c r="B29" s="17" t="s">
        <v>24</v>
      </c>
      <c r="C29" s="17" t="s">
        <v>24</v>
      </c>
      <c r="D29" s="17" t="s">
        <v>24</v>
      </c>
      <c r="E29" s="17">
        <f>SUM(E14:E28)</f>
        <v>122</v>
      </c>
      <c r="F29" s="17">
        <f>SUM(F14:F28)</f>
        <v>53</v>
      </c>
      <c r="G29" s="17">
        <f>SUM(G14:G28)</f>
        <v>58</v>
      </c>
      <c r="H29" s="18"/>
      <c r="I29" s="17">
        <f t="shared" ref="I29" si="3">(E29-SUM(F29:G29))-K29</f>
        <v>11</v>
      </c>
      <c r="J29" s="18"/>
      <c r="K29" s="17">
        <f>SUM(K14:K28)</f>
        <v>0</v>
      </c>
      <c r="L29" s="18">
        <f t="shared" ref="L29" si="4">K29/E29</f>
        <v>0</v>
      </c>
      <c r="M29" s="17">
        <f>AVERAGE(M14:M28)</f>
        <v>74.75</v>
      </c>
      <c r="N29" s="19">
        <f>AVERAGE(N14:N28)</f>
        <v>0.91450000000000009</v>
      </c>
    </row>
    <row r="31" spans="1:14" ht="120" customHeight="1" x14ac:dyDescent="0.2">
      <c r="A31" s="33" t="s">
        <v>25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3" spans="1:10" x14ac:dyDescent="0.2">
      <c r="A33" s="12"/>
    </row>
    <row r="34" spans="1:10" x14ac:dyDescent="0.2">
      <c r="B34" s="27" t="s">
        <v>26</v>
      </c>
      <c r="C34" s="27"/>
      <c r="D34" s="27"/>
      <c r="G34" s="28" t="s">
        <v>27</v>
      </c>
      <c r="H34" s="28"/>
      <c r="I34" s="28"/>
      <c r="J34" s="28"/>
    </row>
    <row r="35" spans="1:10" ht="62.25" customHeight="1" x14ac:dyDescent="0.2">
      <c r="B35" s="29"/>
      <c r="C35" s="29"/>
      <c r="D35" s="29"/>
      <c r="G35" s="30"/>
      <c r="H35" s="30"/>
      <c r="I35" s="30"/>
      <c r="J35" s="30"/>
    </row>
    <row r="36" spans="1:10" hidden="1" x14ac:dyDescent="0.2">
      <c r="A36" s="23" t="e">
        <v>#REF!</v>
      </c>
      <c r="B36" s="23"/>
      <c r="C36" s="6"/>
      <c r="E36" s="23"/>
      <c r="F36" s="23"/>
      <c r="G36" s="23"/>
      <c r="H36" s="23"/>
    </row>
    <row r="37" spans="1:10" hidden="1" x14ac:dyDescent="0.2"/>
    <row r="38" spans="1:10" ht="45" customHeight="1" x14ac:dyDescent="0.2">
      <c r="B38" s="24" t="str">
        <f>B10</f>
        <v>ROBERTO VALENCIA BENITEZ</v>
      </c>
      <c r="C38" s="24"/>
      <c r="D38" s="24"/>
      <c r="E38" s="13"/>
      <c r="F38" s="13"/>
      <c r="G38" s="24" t="s">
        <v>35</v>
      </c>
      <c r="H38" s="24"/>
      <c r="I38" s="24"/>
      <c r="J38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1:N3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4:D34"/>
    <mergeCell ref="G34:J34"/>
    <mergeCell ref="B35:D35"/>
    <mergeCell ref="G35:J35"/>
    <mergeCell ref="A36:B36"/>
    <mergeCell ref="E36:H36"/>
    <mergeCell ref="B38:D38"/>
    <mergeCell ref="G38:J38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4</v>
      </c>
      <c r="E8" s="20">
        <f>'1'!E8</f>
        <v>4</v>
      </c>
      <c r="F8"/>
      <c r="G8" s="4" t="s">
        <v>5</v>
      </c>
      <c r="H8" s="20">
        <f>'1'!H8</f>
        <v>4</v>
      </c>
      <c r="I8" s="36" t="s">
        <v>6</v>
      </c>
      <c r="J8" s="36"/>
      <c r="K8" s="36"/>
      <c r="L8" s="30" t="str">
        <f>'1'!L8</f>
        <v>FEB- JUL 23</v>
      </c>
      <c r="M8" s="30"/>
      <c r="N8" s="30"/>
    </row>
    <row r="10" spans="1:14" x14ac:dyDescent="0.2">
      <c r="A10" s="4" t="s">
        <v>7</v>
      </c>
      <c r="B10" s="30" t="str">
        <f>'1'!B10</f>
        <v>ROBERTO VALENCIA BENITEZ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ELECTRICIDAD Y ELECTRONICA INDUSTRIAL</v>
      </c>
      <c r="B14" s="9" t="s">
        <v>29</v>
      </c>
      <c r="C14" s="9" t="str">
        <f>'1'!C14</f>
        <v>201A</v>
      </c>
      <c r="D14" s="9" t="str">
        <f>'1'!D14</f>
        <v>IIND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2">
      <c r="A17" s="9" t="str">
        <f>'1'!A17</f>
        <v>INGENIERIA DE CONTROL CLASICO</v>
      </c>
      <c r="B17" s="9"/>
      <c r="C17" s="9" t="str">
        <f>'1'!C17</f>
        <v>802A</v>
      </c>
      <c r="D17" s="9" t="str">
        <f>'1'!D17</f>
        <v>IEME</v>
      </c>
      <c r="E17" s="9">
        <f>'1'!E17</f>
        <v>37</v>
      </c>
      <c r="F17" s="9"/>
      <c r="G17" s="9"/>
      <c r="H17" s="10">
        <f t="shared" si="0"/>
        <v>0</v>
      </c>
      <c r="I17" s="9">
        <f t="shared" si="1"/>
        <v>37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'1'!A19</f>
        <v>0</v>
      </c>
      <c r="B18" s="9"/>
      <c r="C18" s="9">
        <f>'1'!C19</f>
        <v>0</v>
      </c>
      <c r="D18" s="9">
        <f>'1'!D19</f>
        <v>0</v>
      </c>
      <c r="E18" s="9">
        <f>'1'!E19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'1'!A22</f>
        <v>0</v>
      </c>
      <c r="B21" s="9"/>
      <c r="C21" s="9">
        <f>'1'!C22</f>
        <v>0</v>
      </c>
      <c r="D21" s="9">
        <f>'1'!D22</f>
        <v>0</v>
      </c>
      <c r="E21" s="9">
        <f>'1'!E22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'1'!A23</f>
        <v>0</v>
      </c>
      <c r="B22" s="9"/>
      <c r="C22" s="9">
        <f>'1'!C23</f>
        <v>0</v>
      </c>
      <c r="D22" s="9">
        <f>'1'!D23</f>
        <v>0</v>
      </c>
      <c r="E22" s="9">
        <f>'1'!E23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'1'!A28</f>
        <v>0</v>
      </c>
      <c r="B27" s="9"/>
      <c r="C27" s="9">
        <f>'1'!C28</f>
        <v>0</v>
      </c>
      <c r="D27" s="9">
        <f>'1'!D28</f>
        <v>0</v>
      </c>
      <c r="E27" s="9">
        <f>'1'!E28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ROBERTO VALENCIA BENITEZ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4</v>
      </c>
      <c r="E8" s="20">
        <f>'1'!E8</f>
        <v>4</v>
      </c>
      <c r="F8"/>
      <c r="G8" s="4" t="s">
        <v>5</v>
      </c>
      <c r="H8" s="20">
        <f>'1'!H8</f>
        <v>4</v>
      </c>
      <c r="I8" s="36" t="s">
        <v>6</v>
      </c>
      <c r="J8" s="36"/>
      <c r="K8" s="36"/>
      <c r="L8" s="30" t="str">
        <f>'1'!L8</f>
        <v>FEB- JUL 23</v>
      </c>
      <c r="M8" s="30"/>
      <c r="N8" s="30"/>
    </row>
    <row r="10" spans="1:14" x14ac:dyDescent="0.2">
      <c r="A10" s="4" t="s">
        <v>7</v>
      </c>
      <c r="B10" s="30" t="str">
        <f>'1'!B10</f>
        <v>ROBERTO VALENCIA BENITEZ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ELECTRICIDAD Y ELECTRONICA INDUSTRIAL</v>
      </c>
      <c r="B14" s="9"/>
      <c r="C14" s="9" t="str">
        <f>'1'!C14</f>
        <v>201A</v>
      </c>
      <c r="D14" s="9" t="str">
        <f>'1'!D14</f>
        <v>IIND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e">
        <f>'1'!#REF!</f>
        <v>#REF!</v>
      </c>
      <c r="B15" s="9"/>
      <c r="C15" s="9" t="e">
        <f>'1'!#REF!</f>
        <v>#REF!</v>
      </c>
      <c r="D15" s="9" t="e">
        <f>'1'!#REF!</f>
        <v>#REF!</v>
      </c>
      <c r="E15" s="9" t="e">
        <f>'1'!#REF!</f>
        <v>#REF!</v>
      </c>
      <c r="F15" s="9"/>
      <c r="G15" s="9"/>
      <c r="H15" s="10" t="e">
        <f t="shared" si="0"/>
        <v>#REF!</v>
      </c>
      <c r="I15" s="9" t="e">
        <f t="shared" si="1"/>
        <v>#REF!</v>
      </c>
      <c r="J15" s="10" t="e">
        <f t="shared" si="2"/>
        <v>#REF!</v>
      </c>
      <c r="K15" s="9"/>
      <c r="L15" s="10" t="e">
        <f t="shared" si="3"/>
        <v>#REF!</v>
      </c>
      <c r="M15" s="9"/>
      <c r="N15" s="15"/>
    </row>
    <row r="16" spans="1:14" s="11" customFormat="1" x14ac:dyDescent="0.2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2">
      <c r="A17" s="9" t="str">
        <f>'1'!A17</f>
        <v>INGENIERIA DE CONTROL CLASICO</v>
      </c>
      <c r="B17" s="9"/>
      <c r="C17" s="9" t="str">
        <f>'1'!C17</f>
        <v>802A</v>
      </c>
      <c r="D17" s="9" t="str">
        <f>'1'!D17</f>
        <v>IEME</v>
      </c>
      <c r="E17" s="9">
        <f>'1'!E17</f>
        <v>37</v>
      </c>
      <c r="F17" s="9"/>
      <c r="G17" s="9"/>
      <c r="H17" s="10">
        <f t="shared" si="0"/>
        <v>0</v>
      </c>
      <c r="I17" s="9">
        <f t="shared" si="1"/>
        <v>37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'1'!A19</f>
        <v>0</v>
      </c>
      <c r="B18" s="9"/>
      <c r="C18" s="9">
        <f>'1'!C19</f>
        <v>0</v>
      </c>
      <c r="D18" s="9">
        <f>'1'!D19</f>
        <v>0</v>
      </c>
      <c r="E18" s="9">
        <f>'1'!E19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'1'!A22</f>
        <v>0</v>
      </c>
      <c r="B21" s="9"/>
      <c r="C21" s="9">
        <f>'1'!C22</f>
        <v>0</v>
      </c>
      <c r="D21" s="9">
        <f>'1'!D22</f>
        <v>0</v>
      </c>
      <c r="E21" s="9">
        <f>'1'!E22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'1'!A23</f>
        <v>0</v>
      </c>
      <c r="B22" s="9"/>
      <c r="C22" s="9">
        <f>'1'!C23</f>
        <v>0</v>
      </c>
      <c r="D22" s="9">
        <f>'1'!D23</f>
        <v>0</v>
      </c>
      <c r="E22" s="9">
        <f>'1'!E23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'1'!A28</f>
        <v>0</v>
      </c>
      <c r="B27" s="9"/>
      <c r="C27" s="9">
        <f>'1'!C28</f>
        <v>0</v>
      </c>
      <c r="D27" s="9">
        <f>'1'!D28</f>
        <v>0</v>
      </c>
      <c r="E27" s="9">
        <f>'1'!E28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ROBERTO VALENCIA BENITEZ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4</v>
      </c>
      <c r="E8" s="20">
        <f>'1'!E8</f>
        <v>4</v>
      </c>
      <c r="F8"/>
      <c r="G8" s="4" t="s">
        <v>5</v>
      </c>
      <c r="H8" s="20">
        <f>'1'!H8</f>
        <v>4</v>
      </c>
      <c r="I8" s="36" t="s">
        <v>6</v>
      </c>
      <c r="J8" s="36"/>
      <c r="K8" s="36"/>
      <c r="L8" s="30" t="str">
        <f>'1'!L8</f>
        <v>FEB- JUL 23</v>
      </c>
      <c r="M8" s="30"/>
      <c r="N8" s="30"/>
    </row>
    <row r="10" spans="1:14" x14ac:dyDescent="0.2">
      <c r="A10" s="4" t="s">
        <v>7</v>
      </c>
      <c r="B10" s="30" t="str">
        <f>'1'!B10</f>
        <v>ROBERTO VALENCIA BENITEZ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ELECTRICIDAD Y ELECTRONICA INDUSTRIAL</v>
      </c>
      <c r="B14" s="9"/>
      <c r="C14" s="9" t="str">
        <f>'1'!C14</f>
        <v>201A</v>
      </c>
      <c r="D14" s="9" t="str">
        <f>'1'!D14</f>
        <v>IIND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e">
        <f>'1'!#REF!</f>
        <v>#REF!</v>
      </c>
      <c r="B15" s="9"/>
      <c r="C15" s="9" t="e">
        <f>'1'!#REF!</f>
        <v>#REF!</v>
      </c>
      <c r="D15" s="9" t="e">
        <f>'1'!#REF!</f>
        <v>#REF!</v>
      </c>
      <c r="E15" s="9" t="e">
        <f>'1'!#REF!</f>
        <v>#REF!</v>
      </c>
      <c r="F15" s="9"/>
      <c r="G15" s="9"/>
      <c r="H15" s="10" t="e">
        <f t="shared" si="0"/>
        <v>#REF!</v>
      </c>
      <c r="I15" s="9" t="e">
        <f t="shared" si="1"/>
        <v>#REF!</v>
      </c>
      <c r="J15" s="10" t="e">
        <f t="shared" si="2"/>
        <v>#REF!</v>
      </c>
      <c r="K15" s="9"/>
      <c r="L15" s="10" t="e">
        <f t="shared" si="3"/>
        <v>#REF!</v>
      </c>
      <c r="M15" s="9"/>
      <c r="N15" s="15"/>
    </row>
    <row r="16" spans="1:14" s="11" customFormat="1" x14ac:dyDescent="0.2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2">
      <c r="A17" s="9" t="str">
        <f>'1'!A17</f>
        <v>INGENIERIA DE CONTROL CLASICO</v>
      </c>
      <c r="B17" s="9"/>
      <c r="C17" s="9" t="str">
        <f>'1'!C17</f>
        <v>802A</v>
      </c>
      <c r="D17" s="9" t="str">
        <f>'1'!D17</f>
        <v>IEME</v>
      </c>
      <c r="E17" s="9">
        <f>'1'!E17</f>
        <v>37</v>
      </c>
      <c r="F17" s="9"/>
      <c r="G17" s="9"/>
      <c r="H17" s="10">
        <f t="shared" si="0"/>
        <v>0</v>
      </c>
      <c r="I17" s="9">
        <f t="shared" si="1"/>
        <v>37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'1'!A19</f>
        <v>0</v>
      </c>
      <c r="B18" s="9"/>
      <c r="C18" s="9">
        <f>'1'!C19</f>
        <v>0</v>
      </c>
      <c r="D18" s="9">
        <f>'1'!D19</f>
        <v>0</v>
      </c>
      <c r="E18" s="9">
        <f>'1'!E19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'1'!A22</f>
        <v>0</v>
      </c>
      <c r="B21" s="9"/>
      <c r="C21" s="9">
        <f>'1'!C22</f>
        <v>0</v>
      </c>
      <c r="D21" s="9">
        <f>'1'!D22</f>
        <v>0</v>
      </c>
      <c r="E21" s="9">
        <f>'1'!E22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'1'!A23</f>
        <v>0</v>
      </c>
      <c r="B22" s="9"/>
      <c r="C22" s="9">
        <f>'1'!C23</f>
        <v>0</v>
      </c>
      <c r="D22" s="9">
        <f>'1'!D23</f>
        <v>0</v>
      </c>
      <c r="E22" s="9">
        <f>'1'!E23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'1'!A28</f>
        <v>0</v>
      </c>
      <c r="B27" s="9"/>
      <c r="C27" s="9">
        <f>'1'!C28</f>
        <v>0</v>
      </c>
      <c r="D27" s="9">
        <f>'1'!D28</f>
        <v>0</v>
      </c>
      <c r="E27" s="9">
        <f>'1'!E28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ROBERTO VALENCIA BENITEZ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TEC-0</cp:lastModifiedBy>
  <cp:revision/>
  <dcterms:created xsi:type="dcterms:W3CDTF">2021-11-22T14:45:25Z</dcterms:created>
  <dcterms:modified xsi:type="dcterms:W3CDTF">2023-06-28T18:53:14Z</dcterms:modified>
  <cp:category/>
  <cp:contentStatus/>
</cp:coreProperties>
</file>