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ro julio 2023\"/>
    </mc:Choice>
  </mc:AlternateContent>
  <xr:revisionPtr revIDLastSave="0" documentId="13_ncr:1_{D2541F5A-3CAB-4FBB-927D-E0D6D06A5A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TRL ESTADISTICO DE LA CALIDAD" sheetId="1" r:id="rId1"/>
    <sheet name="SISTEMAS DE CALIDAD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9" i="1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9" i="3"/>
  <c r="J57" i="3"/>
  <c r="J56" i="3"/>
  <c r="Q18" i="1" l="1"/>
  <c r="Q19" i="1"/>
  <c r="Q20" i="1"/>
  <c r="Q21" i="1"/>
  <c r="Q22" i="1"/>
  <c r="Q23" i="1"/>
  <c r="Q24" i="1"/>
  <c r="Q25" i="1"/>
  <c r="Q2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L58" i="5" s="1"/>
  <c r="K55" i="5"/>
  <c r="J55" i="5"/>
  <c r="J58" i="5" s="1"/>
  <c r="P54" i="5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L58" i="4" s="1"/>
  <c r="K55" i="4"/>
  <c r="J55" i="4"/>
  <c r="P54" i="4"/>
  <c r="O54" i="4"/>
  <c r="O57" i="4" s="1"/>
  <c r="N54" i="4"/>
  <c r="N57" i="4" s="1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8" i="3"/>
  <c r="O58" i="3"/>
  <c r="N58" i="3"/>
  <c r="M58" i="3"/>
  <c r="L58" i="3"/>
  <c r="K58" i="3"/>
  <c r="J58" i="3"/>
  <c r="P55" i="3"/>
  <c r="O55" i="3"/>
  <c r="N55" i="3"/>
  <c r="M55" i="3"/>
  <c r="L55" i="3"/>
  <c r="L60" i="3" s="1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9" i="3" l="1"/>
  <c r="P59" i="3"/>
  <c r="O59" i="3"/>
  <c r="P60" i="3"/>
  <c r="J60" i="3"/>
  <c r="J59" i="3"/>
  <c r="Q56" i="4"/>
  <c r="N58" i="4"/>
  <c r="K58" i="5"/>
  <c r="K60" i="3"/>
  <c r="P58" i="4"/>
  <c r="Q56" i="5"/>
  <c r="M58" i="5"/>
  <c r="Q58" i="3"/>
  <c r="M60" i="3"/>
  <c r="K59" i="3"/>
  <c r="O58" i="5"/>
  <c r="M59" i="3"/>
  <c r="N60" i="3"/>
  <c r="J57" i="4"/>
  <c r="K58" i="4"/>
  <c r="O57" i="5"/>
  <c r="P58" i="5"/>
  <c r="P57" i="4"/>
  <c r="N59" i="3"/>
  <c r="O60" i="3"/>
  <c r="K57" i="4"/>
  <c r="P57" i="5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60" i="3"/>
  <c r="Q57" i="6"/>
  <c r="Q59" i="3"/>
  <c r="Q49" i="1"/>
  <c r="Q50" i="1"/>
  <c r="Q51" i="1"/>
  <c r="Q52" i="1"/>
  <c r="Q27" i="1" l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Q58" i="1" l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/>
</calcChain>
</file>

<file path=xl/sharedStrings.xml><?xml version="1.0" encoding="utf-8"?>
<sst xmlns="http://schemas.openxmlformats.org/spreadsheetml/2006/main" count="188" uniqueCount="90">
  <si>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</si>
  <si>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</si>
  <si>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</si>
  <si>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</si>
  <si>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</si>
  <si>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</si>
  <si>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</si>
  <si>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</si>
  <si>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</si>
  <si>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</si>
  <si>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</si>
  <si>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</si>
  <si>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</si>
  <si>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</si>
  <si>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</si>
  <si>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</si>
  <si>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</si>
  <si>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</si>
  <si>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</si>
  <si>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</si>
  <si>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</si>
  <si>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</si>
  <si>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</si>
  <si>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</si>
  <si>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SISTEMAS DE CALIDAD</t>
  </si>
  <si>
    <t>FEBRERO JULIO 2023</t>
  </si>
  <si>
    <t>INOCENCIO GARCIA HUERTA</t>
  </si>
  <si>
    <t>191U0013</t>
  </si>
  <si>
    <t>CAMACHO PEREZ ALEJANDRO</t>
  </si>
  <si>
    <t>191U0023</t>
  </si>
  <si>
    <t>COBIX TEXNA JULIO CESAR</t>
  </si>
  <si>
    <t>171U0032</t>
  </si>
  <si>
    <t>DIEZ QUIJANO GABRIEL ALEJANDRO</t>
  </si>
  <si>
    <t>191U0033</t>
  </si>
  <si>
    <t>GUEIXPAL ESCRIBANO ANA BRICEIDA</t>
  </si>
  <si>
    <t>181U0047</t>
  </si>
  <si>
    <t>LINARES CAIXBA PETRA</t>
  </si>
  <si>
    <t>191U0041</t>
  </si>
  <si>
    <t>MACIEL CHAGALA YARED DOLORES</t>
  </si>
  <si>
    <t>191U0050</t>
  </si>
  <si>
    <t>MONTIEL PEREZ YULIO ABELARDO</t>
  </si>
  <si>
    <t>191U0052</t>
  </si>
  <si>
    <t>MOTO ORTIZ RAMSES</t>
  </si>
  <si>
    <t>191U0054</t>
  </si>
  <si>
    <t>MUÑOZ AMBROS LEONARDO</t>
  </si>
  <si>
    <t>181U 0067</t>
  </si>
  <si>
    <t>PITALUA RAMIREZ JAVIER</t>
  </si>
  <si>
    <t>191U0062</t>
  </si>
  <si>
    <t xml:space="preserve">QUEVEDO COSME NABCY DEL CARMEN </t>
  </si>
  <si>
    <t>191U0069</t>
  </si>
  <si>
    <t>SALAZAR IXBA ANGELES MATILDE</t>
  </si>
  <si>
    <t>181U0080</t>
  </si>
  <si>
    <t>SANTOS MIXTEGA LUIS FERNANDO</t>
  </si>
  <si>
    <t>191U0070</t>
  </si>
  <si>
    <t>SANTOS REYES MARIA ESTHER</t>
  </si>
  <si>
    <t>181U0084</t>
  </si>
  <si>
    <t>TEOBAL CORTEZ MARIANA DEL CARMEN</t>
  </si>
  <si>
    <t>181U0086</t>
  </si>
  <si>
    <t>TOGA TEOBA MISAEL</t>
  </si>
  <si>
    <t>191U0076</t>
  </si>
  <si>
    <t>TOTO CORTES KARINA</t>
  </si>
  <si>
    <t>191U0080</t>
  </si>
  <si>
    <t>VENEGAS VENTURA PEDRO EDUARDO</t>
  </si>
  <si>
    <t>191U0085</t>
  </si>
  <si>
    <t>XOLO TOTO BLANCA ESTELA</t>
  </si>
  <si>
    <t>191U0088</t>
  </si>
  <si>
    <t>ZAPOT PEREZ MONSERRAT</t>
  </si>
  <si>
    <t>CONTROL ESTADISTICO DE LA CALIDAD</t>
  </si>
  <si>
    <t>501 A</t>
  </si>
  <si>
    <t>801 A</t>
  </si>
  <si>
    <t>211U0002</t>
  </si>
  <si>
    <t>CRUZ TEPACH MARIANA</t>
  </si>
  <si>
    <t>191U0030</t>
  </si>
  <si>
    <t>ESCUDERO ESCOBAR MADAY DEL CARMEN</t>
  </si>
  <si>
    <t>201U0019</t>
  </si>
  <si>
    <t>FONSECA CRUZ ISRAEL</t>
  </si>
  <si>
    <t>211U0003</t>
  </si>
  <si>
    <t>GOXCON SOSA JOSE ANGEL</t>
  </si>
  <si>
    <t>211U0643</t>
  </si>
  <si>
    <t>LOPEZ FIGUEROLAEDWIN DE JESUS</t>
  </si>
  <si>
    <t>201U0036</t>
  </si>
  <si>
    <t>MARTINEZ SOLIS ADDIEL DE JESUS</t>
  </si>
  <si>
    <t>201U0037</t>
  </si>
  <si>
    <t>MARTINEZ VAZQUEZ VICTOR UBALDO</t>
  </si>
  <si>
    <t>211U0006</t>
  </si>
  <si>
    <t xml:space="preserve">PATRICIO VALDIVIA JOSE CARLOS </t>
  </si>
  <si>
    <t>211U0111</t>
  </si>
  <si>
    <t>RAMIREZ OLIN JAIR</t>
  </si>
  <si>
    <t>PROMEDIO</t>
  </si>
  <si>
    <t>%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</si>
</sst>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V17" sqref="V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 t="s">
        <v>67</v>
      </c>
      <c r="E4" s="32"/>
      <c r="F4" s="32"/>
      <c r="G4" s="32"/>
      <c r="I4" t="s">
        <v>1</v>
      </c>
      <c r="J4" s="33" t="s">
        <v>68</v>
      </c>
      <c r="K4" s="33"/>
      <c r="M4" t="s">
        <v>2</v>
      </c>
      <c r="N4" s="34">
        <v>373727</v>
      </c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25</v>
      </c>
      <c r="E6" s="33"/>
      <c r="F6" s="33"/>
      <c r="G6" s="33"/>
      <c r="I6" s="17" t="s">
        <v>22</v>
      </c>
      <c r="J6" s="17"/>
      <c r="K6" s="27" t="s">
        <v>26</v>
      </c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70</v>
      </c>
      <c r="D9" s="25" t="s">
        <v>71</v>
      </c>
      <c r="E9" s="25"/>
      <c r="F9" s="25"/>
      <c r="G9" s="25"/>
      <c r="H9" s="25"/>
      <c r="I9" s="25"/>
      <c r="J9" s="4">
        <v>85</v>
      </c>
      <c r="K9" s="4">
        <v>85</v>
      </c>
      <c r="L9" s="4">
        <v>90</v>
      </c>
      <c r="M9" s="4">
        <v>90</v>
      </c>
      <c r="N9" s="4">
        <v>0</v>
      </c>
      <c r="O9" s="4">
        <v>0</v>
      </c>
      <c r="P9" s="4">
        <v>0</v>
      </c>
      <c r="Q9" s="10">
        <f>SUM(J9:P9)/4</f>
        <v>87.5</v>
      </c>
    </row>
    <row r="10" spans="2:18" x14ac:dyDescent="0.35">
      <c r="B10" s="6">
        <f>B9+1</f>
        <v>2</v>
      </c>
      <c r="C10" s="6" t="s">
        <v>72</v>
      </c>
      <c r="D10" s="25" t="s">
        <v>73</v>
      </c>
      <c r="E10" s="25"/>
      <c r="F10" s="25"/>
      <c r="G10" s="25"/>
      <c r="H10" s="25"/>
      <c r="I10" s="25"/>
      <c r="J10" s="4">
        <v>90</v>
      </c>
      <c r="K10" s="4">
        <v>90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17" si="0">SUM(J10:P10)/4</f>
        <v>90</v>
      </c>
    </row>
    <row r="11" spans="2:18" x14ac:dyDescent="0.35">
      <c r="B11" s="6">
        <f t="shared" ref="B11:B53" si="1">B10+1</f>
        <v>3</v>
      </c>
      <c r="C11" s="6" t="s">
        <v>74</v>
      </c>
      <c r="D11" s="25" t="s">
        <v>75</v>
      </c>
      <c r="E11" s="25"/>
      <c r="F11" s="25"/>
      <c r="G11" s="25"/>
      <c r="H11" s="25"/>
      <c r="I11" s="25"/>
      <c r="J11" s="4">
        <v>90</v>
      </c>
      <c r="K11" s="4">
        <v>90</v>
      </c>
      <c r="L11" s="4">
        <v>90</v>
      </c>
      <c r="M11" s="4">
        <v>89</v>
      </c>
      <c r="N11" s="4">
        <v>0</v>
      </c>
      <c r="O11" s="4">
        <v>0</v>
      </c>
      <c r="P11" s="4">
        <v>0</v>
      </c>
      <c r="Q11" s="10">
        <f t="shared" si="0"/>
        <v>89.75</v>
      </c>
    </row>
    <row r="12" spans="2:18" x14ac:dyDescent="0.35">
      <c r="B12" s="6">
        <f t="shared" si="1"/>
        <v>4</v>
      </c>
      <c r="C12" s="6" t="s">
        <v>76</v>
      </c>
      <c r="D12" s="25" t="s">
        <v>77</v>
      </c>
      <c r="E12" s="25"/>
      <c r="F12" s="25"/>
      <c r="G12" s="25"/>
      <c r="H12" s="25"/>
      <c r="I12" s="25"/>
      <c r="J12" s="4">
        <v>95</v>
      </c>
      <c r="K12" s="4">
        <v>90</v>
      </c>
      <c r="L12" s="4">
        <v>95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92.5</v>
      </c>
    </row>
    <row r="13" spans="2:18" x14ac:dyDescent="0.35">
      <c r="B13" s="6">
        <f t="shared" si="1"/>
        <v>5</v>
      </c>
      <c r="C13" s="6" t="s">
        <v>78</v>
      </c>
      <c r="D13" s="25" t="s">
        <v>79</v>
      </c>
      <c r="E13" s="25"/>
      <c r="F13" s="25"/>
      <c r="G13" s="25"/>
      <c r="H13" s="25"/>
      <c r="I13" s="25"/>
      <c r="J13" s="4">
        <v>90</v>
      </c>
      <c r="K13" s="4">
        <v>85</v>
      </c>
      <c r="L13" s="4">
        <v>90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88.75</v>
      </c>
    </row>
    <row r="14" spans="2:18" x14ac:dyDescent="0.35">
      <c r="B14" s="6">
        <f t="shared" si="1"/>
        <v>6</v>
      </c>
      <c r="C14" s="6" t="s">
        <v>80</v>
      </c>
      <c r="D14" s="25" t="s">
        <v>81</v>
      </c>
      <c r="E14" s="25"/>
      <c r="F14" s="25"/>
      <c r="G14" s="25"/>
      <c r="H14" s="25"/>
      <c r="I14" s="25"/>
      <c r="J14" s="4">
        <v>88</v>
      </c>
      <c r="K14" s="4">
        <v>85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85.75</v>
      </c>
    </row>
    <row r="15" spans="2:18" x14ac:dyDescent="0.35">
      <c r="B15" s="6">
        <f t="shared" si="1"/>
        <v>7</v>
      </c>
      <c r="C15" s="6" t="s">
        <v>82</v>
      </c>
      <c r="D15" s="25" t="s">
        <v>83</v>
      </c>
      <c r="E15" s="25"/>
      <c r="F15" s="25"/>
      <c r="G15" s="25"/>
      <c r="H15" s="25"/>
      <c r="I15" s="25"/>
      <c r="J15" s="4">
        <v>85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88.75</v>
      </c>
    </row>
    <row r="16" spans="2:18" x14ac:dyDescent="0.35">
      <c r="B16" s="6">
        <f t="shared" si="1"/>
        <v>8</v>
      </c>
      <c r="C16" s="6" t="s">
        <v>84</v>
      </c>
      <c r="D16" s="25" t="s">
        <v>85</v>
      </c>
      <c r="E16" s="25"/>
      <c r="F16" s="25"/>
      <c r="G16" s="25"/>
      <c r="H16" s="25"/>
      <c r="I16" s="25"/>
      <c r="J16" s="4">
        <v>85</v>
      </c>
      <c r="K16" s="4">
        <v>85</v>
      </c>
      <c r="L16" s="4">
        <v>90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86.25</v>
      </c>
    </row>
    <row r="17" spans="2:17" x14ac:dyDescent="0.35">
      <c r="B17" s="6">
        <f t="shared" si="1"/>
        <v>9</v>
      </c>
      <c r="C17" s="6" t="s">
        <v>86</v>
      </c>
      <c r="D17" s="25" t="s">
        <v>87</v>
      </c>
      <c r="E17" s="25"/>
      <c r="F17" s="25"/>
      <c r="G17" s="25"/>
      <c r="H17" s="25"/>
      <c r="I17" s="25"/>
      <c r="J17" s="4">
        <v>85</v>
      </c>
      <c r="K17" s="4">
        <v>90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88.75</v>
      </c>
    </row>
    <row r="18" spans="2:17" x14ac:dyDescent="0.35">
      <c r="B18" s="6">
        <f t="shared" si="1"/>
        <v>10</v>
      </c>
      <c r="C18" s="6"/>
      <c r="D18" s="22"/>
      <c r="E18" s="23"/>
      <c r="F18" s="23"/>
      <c r="G18" s="23"/>
      <c r="H18" s="23"/>
      <c r="I18" s="24"/>
      <c r="J18" s="4"/>
      <c r="K18" s="4">
        <v>0</v>
      </c>
      <c r="L18" s="4"/>
      <c r="M18" s="4"/>
      <c r="N18" s="4">
        <v>0</v>
      </c>
      <c r="O18" s="4">
        <v>0</v>
      </c>
      <c r="P18" s="4">
        <v>0</v>
      </c>
      <c r="Q18" s="10">
        <f t="shared" ref="Q18:Q48" si="2">SUM(J18:P18)/7</f>
        <v>0</v>
      </c>
    </row>
    <row r="19" spans="2:17" x14ac:dyDescent="0.35">
      <c r="B19" s="6">
        <f t="shared" si="1"/>
        <v>11</v>
      </c>
      <c r="C19" s="6"/>
      <c r="D19" s="22"/>
      <c r="E19" s="23"/>
      <c r="F19" s="23"/>
      <c r="G19" s="23"/>
      <c r="H19" s="23"/>
      <c r="I19" s="24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2"/>
        <v>0</v>
      </c>
    </row>
    <row r="20" spans="2:17" x14ac:dyDescent="0.35">
      <c r="B20" s="6">
        <f t="shared" si="1"/>
        <v>12</v>
      </c>
      <c r="C20" s="6"/>
      <c r="D20" s="22"/>
      <c r="E20" s="23"/>
      <c r="F20" s="23"/>
      <c r="G20" s="23"/>
      <c r="H20" s="23"/>
      <c r="I20" s="24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2"/>
        <v>0</v>
      </c>
    </row>
    <row r="21" spans="2:17" x14ac:dyDescent="0.35">
      <c r="B21" s="6">
        <f t="shared" si="1"/>
        <v>13</v>
      </c>
      <c r="C21" s="6"/>
      <c r="D21" s="22"/>
      <c r="E21" s="23"/>
      <c r="F21" s="23"/>
      <c r="G21" s="23"/>
      <c r="H21" s="23"/>
      <c r="I21" s="24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2"/>
        <v>0</v>
      </c>
    </row>
    <row r="22" spans="2:17" x14ac:dyDescent="0.35">
      <c r="B22" s="6">
        <f t="shared" si="1"/>
        <v>14</v>
      </c>
      <c r="C22" s="6"/>
      <c r="D22" s="22"/>
      <c r="E22" s="23"/>
      <c r="F22" s="23"/>
      <c r="G22" s="23"/>
      <c r="H22" s="23"/>
      <c r="I22" s="24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2"/>
        <v>0</v>
      </c>
    </row>
    <row r="23" spans="2:17" x14ac:dyDescent="0.35">
      <c r="B23" s="6">
        <f t="shared" si="1"/>
        <v>15</v>
      </c>
      <c r="C23" s="6"/>
      <c r="D23" s="22"/>
      <c r="E23" s="23"/>
      <c r="F23" s="23"/>
      <c r="G23" s="23"/>
      <c r="H23" s="23"/>
      <c r="I23" s="24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2"/>
        <v>0</v>
      </c>
    </row>
    <row r="24" spans="2:17" x14ac:dyDescent="0.35">
      <c r="B24" s="6">
        <f t="shared" si="1"/>
        <v>16</v>
      </c>
      <c r="C24" s="6"/>
      <c r="D24" s="22"/>
      <c r="E24" s="23"/>
      <c r="F24" s="23"/>
      <c r="G24" s="23"/>
      <c r="H24" s="23"/>
      <c r="I24" s="24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2"/>
        <v>0</v>
      </c>
    </row>
    <row r="25" spans="2:17" x14ac:dyDescent="0.35">
      <c r="B25" s="6">
        <f t="shared" si="1"/>
        <v>17</v>
      </c>
      <c r="C25" s="6"/>
      <c r="D25" s="22"/>
      <c r="E25" s="23"/>
      <c r="F25" s="23"/>
      <c r="G25" s="23"/>
      <c r="H25" s="23"/>
      <c r="I25" s="24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0</v>
      </c>
    </row>
    <row r="26" spans="2:17" x14ac:dyDescent="0.35">
      <c r="B26" s="6">
        <f t="shared" si="1"/>
        <v>18</v>
      </c>
      <c r="C26" s="6"/>
      <c r="D26" s="22"/>
      <c r="E26" s="23"/>
      <c r="F26" s="23"/>
      <c r="G26" s="23"/>
      <c r="H26" s="23"/>
      <c r="I26" s="24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0</v>
      </c>
    </row>
    <row r="27" spans="2:17" x14ac:dyDescent="0.35">
      <c r="B27" s="6">
        <f>B26+1</f>
        <v>19</v>
      </c>
      <c r="C27" s="6"/>
      <c r="D27" s="16"/>
      <c r="E27" s="16"/>
      <c r="F27" s="16"/>
      <c r="G27" s="16"/>
      <c r="H27" s="16"/>
      <c r="I27" s="16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5">
      <c r="B28" s="6">
        <f t="shared" si="1"/>
        <v>20</v>
      </c>
      <c r="C28" s="6"/>
      <c r="D28" s="16"/>
      <c r="E28" s="16"/>
      <c r="F28" s="16"/>
      <c r="G28" s="16"/>
      <c r="H28" s="16"/>
      <c r="I28" s="16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5">
      <c r="B29" s="6">
        <f t="shared" si="1"/>
        <v>21</v>
      </c>
      <c r="C29" s="6"/>
      <c r="D29" s="16"/>
      <c r="E29" s="16"/>
      <c r="F29" s="16"/>
      <c r="G29" s="16"/>
      <c r="H29" s="16"/>
      <c r="I29" s="16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5">
      <c r="B30" s="6">
        <f t="shared" si="1"/>
        <v>22</v>
      </c>
      <c r="C30" s="6"/>
      <c r="D30" s="16"/>
      <c r="E30" s="16"/>
      <c r="F30" s="16"/>
      <c r="G30" s="16"/>
      <c r="H30" s="16"/>
      <c r="I30" s="16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17"/>
      <c r="D54" s="17"/>
      <c r="E54" s="1"/>
      <c r="H54" s="29" t="s">
        <v>19</v>
      </c>
      <c r="I54" s="29"/>
      <c r="J54" s="11">
        <f t="shared" ref="J54:P54" si="4">COUNTIF(J9:J53,"&gt;=70")</f>
        <v>9</v>
      </c>
      <c r="K54" s="11">
        <f t="shared" si="4"/>
        <v>9</v>
      </c>
      <c r="L54" s="11">
        <f t="shared" si="4"/>
        <v>9</v>
      </c>
      <c r="M54" s="11">
        <f t="shared" si="4"/>
        <v>9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>COUNTIF(Q9:Q48,"&gt;=70")</f>
        <v>9</v>
      </c>
    </row>
    <row r="55" spans="2:17" x14ac:dyDescent="0.35">
      <c r="C55" s="17"/>
      <c r="D55" s="17"/>
      <c r="E55" s="8"/>
      <c r="H55" s="30" t="s">
        <v>20</v>
      </c>
      <c r="I55" s="30"/>
      <c r="J55" s="12">
        <f t="shared" ref="J55:Q55" si="5">COUNTIF(J9:J53,"&lt;70")</f>
        <v>0</v>
      </c>
      <c r="K55" s="12">
        <f t="shared" si="5"/>
        <v>9</v>
      </c>
      <c r="L55" s="12">
        <f t="shared" si="5"/>
        <v>8</v>
      </c>
      <c r="M55" s="12">
        <f t="shared" si="5"/>
        <v>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36</v>
      </c>
    </row>
    <row r="56" spans="2:17" x14ac:dyDescent="0.35">
      <c r="C56" s="17"/>
      <c r="D56" s="17"/>
      <c r="E56" s="17"/>
      <c r="H56" s="30" t="s">
        <v>21</v>
      </c>
      <c r="I56" s="30"/>
      <c r="J56" s="12">
        <f t="shared" ref="J56:Q56" si="6">COUNT(J9:J53)</f>
        <v>9</v>
      </c>
      <c r="K56" s="12">
        <f t="shared" si="6"/>
        <v>18</v>
      </c>
      <c r="L56" s="12">
        <f t="shared" si="6"/>
        <v>17</v>
      </c>
      <c r="M56" s="12">
        <f t="shared" si="6"/>
        <v>17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0.5</v>
      </c>
      <c r="L57" s="14">
        <f t="shared" si="7"/>
        <v>0.52941176470588236</v>
      </c>
      <c r="M57" s="14">
        <f t="shared" si="7"/>
        <v>0.52941176470588236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0.2</v>
      </c>
    </row>
    <row r="58" spans="2:17" x14ac:dyDescent="0.35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0.5</v>
      </c>
      <c r="L58" s="14">
        <f t="shared" si="8"/>
        <v>0.47058823529411764</v>
      </c>
      <c r="M58" s="14">
        <f t="shared" si="8"/>
        <v>0.47058823529411764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0.8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36"/>
      <c r="K61" s="36"/>
      <c r="L61" s="36"/>
      <c r="M61" s="36"/>
      <c r="N61" s="36"/>
      <c r="O61" s="36"/>
      <c r="P61" s="36"/>
    </row>
    <row r="62" spans="2:17" x14ac:dyDescent="0.3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9:I19"/>
    <mergeCell ref="D18:I18"/>
    <mergeCell ref="D20:I20"/>
    <mergeCell ref="J62:P62"/>
    <mergeCell ref="C55:D55"/>
    <mergeCell ref="J61:P61"/>
    <mergeCell ref="D22:I22"/>
    <mergeCell ref="D23:I23"/>
    <mergeCell ref="D24:I24"/>
    <mergeCell ref="D25:I25"/>
    <mergeCell ref="D26:I26"/>
    <mergeCell ref="D48:I48"/>
    <mergeCell ref="D33:I33"/>
    <mergeCell ref="D34:I34"/>
    <mergeCell ref="D35:I35"/>
    <mergeCell ref="D36:I36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J4:K4"/>
    <mergeCell ref="N4:O4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4"/>
  <sheetViews>
    <sheetView topLeftCell="A8" zoomScale="84" zoomScaleNormal="84" workbookViewId="0">
      <selection activeCell="U23" sqref="U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 t="s">
        <v>24</v>
      </c>
      <c r="E4" s="32"/>
      <c r="F4" s="32"/>
      <c r="G4" s="32"/>
      <c r="I4" t="s">
        <v>1</v>
      </c>
      <c r="J4" s="33" t="s">
        <v>69</v>
      </c>
      <c r="K4" s="33"/>
      <c r="M4" t="s">
        <v>2</v>
      </c>
      <c r="N4" s="34">
        <v>373727</v>
      </c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 t="s">
        <v>25</v>
      </c>
      <c r="E6" s="33"/>
      <c r="F6" s="33"/>
      <c r="G6" s="33"/>
      <c r="I6" s="17" t="s">
        <v>22</v>
      </c>
      <c r="J6" s="17"/>
      <c r="K6" s="27" t="s">
        <v>26</v>
      </c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27</v>
      </c>
      <c r="D9" s="25" t="s">
        <v>28</v>
      </c>
      <c r="E9" s="25"/>
      <c r="F9" s="25"/>
      <c r="G9" s="25"/>
      <c r="H9" s="25"/>
      <c r="I9" s="25"/>
      <c r="J9" s="4">
        <v>90</v>
      </c>
      <c r="K9" s="4">
        <v>90</v>
      </c>
      <c r="L9" s="4">
        <v>90</v>
      </c>
      <c r="M9" s="4">
        <v>90</v>
      </c>
      <c r="N9" s="4">
        <v>90</v>
      </c>
      <c r="O9" s="4">
        <v>0</v>
      </c>
      <c r="P9" s="4">
        <v>0</v>
      </c>
      <c r="Q9" s="10">
        <f>SUM(J9:P9)/5</f>
        <v>90</v>
      </c>
    </row>
    <row r="10" spans="2:18" x14ac:dyDescent="0.35">
      <c r="B10" s="6">
        <f>B9+1</f>
        <v>2</v>
      </c>
      <c r="C10" s="6" t="s">
        <v>29</v>
      </c>
      <c r="D10" s="25" t="s">
        <v>30</v>
      </c>
      <c r="E10" s="25"/>
      <c r="F10" s="25"/>
      <c r="G10" s="25"/>
      <c r="H10" s="25"/>
      <c r="I10" s="25"/>
      <c r="J10" s="4">
        <v>80</v>
      </c>
      <c r="K10" s="4">
        <v>85</v>
      </c>
      <c r="L10" s="4">
        <v>88</v>
      </c>
      <c r="M10" s="4">
        <v>90</v>
      </c>
      <c r="N10" s="4">
        <v>90</v>
      </c>
      <c r="O10" s="4">
        <v>0</v>
      </c>
      <c r="P10" s="4">
        <v>0</v>
      </c>
      <c r="Q10" s="10">
        <f t="shared" ref="Q10:Q28" si="0">SUM(J10:P10)/5</f>
        <v>86.6</v>
      </c>
    </row>
    <row r="11" spans="2:18" x14ac:dyDescent="0.35">
      <c r="B11" s="6">
        <f t="shared" ref="B11:B53" si="1">B10+1</f>
        <v>3</v>
      </c>
      <c r="C11" s="6" t="s">
        <v>31</v>
      </c>
      <c r="D11" s="25" t="s">
        <v>32</v>
      </c>
      <c r="E11" s="25"/>
      <c r="F11" s="25"/>
      <c r="G11" s="25"/>
      <c r="H11" s="25"/>
      <c r="I11" s="25"/>
      <c r="J11" s="4">
        <v>90</v>
      </c>
      <c r="K11" s="4">
        <v>85</v>
      </c>
      <c r="L11" s="4">
        <v>90</v>
      </c>
      <c r="M11" s="4">
        <v>90</v>
      </c>
      <c r="N11" s="4">
        <v>90</v>
      </c>
      <c r="O11" s="4">
        <v>0</v>
      </c>
      <c r="P11" s="4">
        <v>0</v>
      </c>
      <c r="Q11" s="10">
        <f t="shared" si="0"/>
        <v>89</v>
      </c>
    </row>
    <row r="12" spans="2:18" x14ac:dyDescent="0.35">
      <c r="B12" s="6">
        <f t="shared" si="1"/>
        <v>4</v>
      </c>
      <c r="C12" s="6" t="s">
        <v>33</v>
      </c>
      <c r="D12" s="25" t="s">
        <v>34</v>
      </c>
      <c r="E12" s="25"/>
      <c r="F12" s="25"/>
      <c r="G12" s="25"/>
      <c r="H12" s="25"/>
      <c r="I12" s="25"/>
      <c r="J12" s="4">
        <v>80</v>
      </c>
      <c r="K12" s="4">
        <v>90</v>
      </c>
      <c r="L12" s="4">
        <v>90</v>
      </c>
      <c r="M12" s="4">
        <v>90</v>
      </c>
      <c r="N12" s="4">
        <v>95</v>
      </c>
      <c r="O12" s="4">
        <v>0</v>
      </c>
      <c r="P12" s="4">
        <v>0</v>
      </c>
      <c r="Q12" s="10">
        <f t="shared" si="0"/>
        <v>89</v>
      </c>
    </row>
    <row r="13" spans="2:18" x14ac:dyDescent="0.35">
      <c r="B13" s="6">
        <f t="shared" si="1"/>
        <v>5</v>
      </c>
      <c r="C13" s="6" t="s">
        <v>35</v>
      </c>
      <c r="D13" s="25" t="s">
        <v>36</v>
      </c>
      <c r="E13" s="25"/>
      <c r="F13" s="25"/>
      <c r="G13" s="25"/>
      <c r="H13" s="25"/>
      <c r="I13" s="25"/>
      <c r="J13" s="4">
        <v>70</v>
      </c>
      <c r="K13" s="4">
        <v>80</v>
      </c>
      <c r="L13" s="4">
        <v>78</v>
      </c>
      <c r="M13" s="4">
        <v>80</v>
      </c>
      <c r="N13" s="4">
        <v>90</v>
      </c>
      <c r="O13" s="4">
        <v>0</v>
      </c>
      <c r="P13" s="4">
        <v>0</v>
      </c>
      <c r="Q13" s="10">
        <f t="shared" si="0"/>
        <v>79.599999999999994</v>
      </c>
    </row>
    <row r="14" spans="2:18" x14ac:dyDescent="0.35">
      <c r="B14" s="6">
        <f t="shared" si="1"/>
        <v>6</v>
      </c>
      <c r="C14" s="6" t="s">
        <v>37</v>
      </c>
      <c r="D14" s="25" t="s">
        <v>38</v>
      </c>
      <c r="E14" s="25"/>
      <c r="F14" s="25"/>
      <c r="G14" s="25"/>
      <c r="H14" s="25"/>
      <c r="I14" s="25"/>
      <c r="J14" s="4">
        <v>70</v>
      </c>
      <c r="K14" s="4">
        <v>75</v>
      </c>
      <c r="L14" s="4">
        <v>90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83</v>
      </c>
    </row>
    <row r="15" spans="2:18" x14ac:dyDescent="0.35">
      <c r="B15" s="6">
        <f t="shared" si="1"/>
        <v>7</v>
      </c>
      <c r="C15" s="6" t="s">
        <v>39</v>
      </c>
      <c r="D15" s="25" t="s">
        <v>40</v>
      </c>
      <c r="E15" s="25"/>
      <c r="F15" s="25"/>
      <c r="G15" s="25"/>
      <c r="H15" s="25"/>
      <c r="I15" s="25"/>
      <c r="J15" s="4">
        <v>95</v>
      </c>
      <c r="K15" s="4">
        <v>90</v>
      </c>
      <c r="L15" s="4">
        <v>80</v>
      </c>
      <c r="M15" s="4">
        <v>90</v>
      </c>
      <c r="N15" s="4">
        <v>90</v>
      </c>
      <c r="O15" s="4">
        <v>0</v>
      </c>
      <c r="P15" s="4">
        <v>0</v>
      </c>
      <c r="Q15" s="10">
        <f t="shared" si="0"/>
        <v>89</v>
      </c>
    </row>
    <row r="16" spans="2:18" x14ac:dyDescent="0.35">
      <c r="B16" s="6">
        <f t="shared" si="1"/>
        <v>8</v>
      </c>
      <c r="C16" s="6" t="s">
        <v>41</v>
      </c>
      <c r="D16" s="25" t="s">
        <v>42</v>
      </c>
      <c r="E16" s="25"/>
      <c r="F16" s="25"/>
      <c r="G16" s="25"/>
      <c r="H16" s="25"/>
      <c r="I16" s="25"/>
      <c r="J16" s="4">
        <v>90</v>
      </c>
      <c r="K16" s="4">
        <v>90</v>
      </c>
      <c r="L16" s="4">
        <v>90</v>
      </c>
      <c r="M16" s="4">
        <v>90</v>
      </c>
      <c r="N16" s="4">
        <v>90</v>
      </c>
      <c r="O16" s="4">
        <v>0</v>
      </c>
      <c r="P16" s="4">
        <v>0</v>
      </c>
      <c r="Q16" s="10">
        <f t="shared" si="0"/>
        <v>90</v>
      </c>
    </row>
    <row r="17" spans="2:17" x14ac:dyDescent="0.35">
      <c r="B17" s="6">
        <f t="shared" si="1"/>
        <v>9</v>
      </c>
      <c r="C17" s="6" t="s">
        <v>43</v>
      </c>
      <c r="D17" s="25" t="s">
        <v>44</v>
      </c>
      <c r="E17" s="25"/>
      <c r="F17" s="25"/>
      <c r="G17" s="25"/>
      <c r="H17" s="25"/>
      <c r="I17" s="25"/>
      <c r="J17" s="4">
        <v>80</v>
      </c>
      <c r="K17" s="4">
        <v>85</v>
      </c>
      <c r="L17" s="4">
        <v>90</v>
      </c>
      <c r="M17" s="4">
        <v>95</v>
      </c>
      <c r="N17" s="4">
        <v>95</v>
      </c>
      <c r="O17" s="4">
        <v>0</v>
      </c>
      <c r="P17" s="4">
        <v>0</v>
      </c>
      <c r="Q17" s="10">
        <f t="shared" si="0"/>
        <v>89</v>
      </c>
    </row>
    <row r="18" spans="2:17" x14ac:dyDescent="0.35">
      <c r="B18" s="6">
        <f t="shared" si="1"/>
        <v>10</v>
      </c>
      <c r="C18" s="6" t="s">
        <v>45</v>
      </c>
      <c r="D18" s="25" t="s">
        <v>46</v>
      </c>
      <c r="E18" s="25"/>
      <c r="F18" s="25"/>
      <c r="G18" s="25"/>
      <c r="H18" s="25"/>
      <c r="I18" s="25"/>
      <c r="J18" s="4">
        <v>0</v>
      </c>
      <c r="K18" s="4">
        <v>85</v>
      </c>
      <c r="L18" s="4">
        <v>90</v>
      </c>
      <c r="M18" s="4">
        <v>90</v>
      </c>
      <c r="N18" s="4">
        <v>95</v>
      </c>
      <c r="O18" s="4">
        <v>0</v>
      </c>
      <c r="P18" s="4">
        <v>0</v>
      </c>
      <c r="Q18" s="10">
        <f t="shared" si="0"/>
        <v>72</v>
      </c>
    </row>
    <row r="19" spans="2:17" x14ac:dyDescent="0.35">
      <c r="B19" s="6">
        <f t="shared" si="1"/>
        <v>11</v>
      </c>
      <c r="C19" s="6" t="s">
        <v>47</v>
      </c>
      <c r="D19" s="25" t="s">
        <v>48</v>
      </c>
      <c r="E19" s="25"/>
      <c r="F19" s="25"/>
      <c r="G19" s="25"/>
      <c r="H19" s="25"/>
      <c r="I19" s="25"/>
      <c r="J19" s="4">
        <v>90</v>
      </c>
      <c r="K19" s="4">
        <v>90</v>
      </c>
      <c r="L19" s="4">
        <v>90</v>
      </c>
      <c r="M19" s="4">
        <v>90</v>
      </c>
      <c r="N19" s="4">
        <v>90</v>
      </c>
      <c r="O19" s="4">
        <v>0</v>
      </c>
      <c r="P19" s="4">
        <v>0</v>
      </c>
      <c r="Q19" s="10">
        <f t="shared" si="0"/>
        <v>90</v>
      </c>
    </row>
    <row r="20" spans="2:17" x14ac:dyDescent="0.35">
      <c r="B20" s="6">
        <f t="shared" si="1"/>
        <v>12</v>
      </c>
      <c r="C20" s="6" t="s">
        <v>49</v>
      </c>
      <c r="D20" s="25" t="s">
        <v>50</v>
      </c>
      <c r="E20" s="25"/>
      <c r="F20" s="25"/>
      <c r="G20" s="25"/>
      <c r="H20" s="25"/>
      <c r="I20" s="25"/>
      <c r="J20" s="4">
        <v>95</v>
      </c>
      <c r="K20" s="4">
        <v>90</v>
      </c>
      <c r="L20" s="4">
        <v>90</v>
      </c>
      <c r="M20" s="4">
        <v>90</v>
      </c>
      <c r="N20" s="4">
        <v>90</v>
      </c>
      <c r="O20" s="4">
        <v>0</v>
      </c>
      <c r="P20" s="4">
        <v>0</v>
      </c>
      <c r="Q20" s="10">
        <f t="shared" si="0"/>
        <v>91</v>
      </c>
    </row>
    <row r="21" spans="2:17" x14ac:dyDescent="0.35">
      <c r="B21" s="6">
        <f t="shared" si="1"/>
        <v>13</v>
      </c>
      <c r="C21" s="6" t="s">
        <v>51</v>
      </c>
      <c r="D21" s="25" t="s">
        <v>52</v>
      </c>
      <c r="E21" s="25"/>
      <c r="F21" s="25"/>
      <c r="G21" s="25"/>
      <c r="H21" s="25"/>
      <c r="I21" s="25"/>
      <c r="J21" s="4">
        <v>95</v>
      </c>
      <c r="K21" s="4">
        <v>90</v>
      </c>
      <c r="L21" s="4">
        <v>85</v>
      </c>
      <c r="M21" s="4">
        <v>90</v>
      </c>
      <c r="N21" s="4">
        <v>90</v>
      </c>
      <c r="O21" s="4">
        <v>0</v>
      </c>
      <c r="P21" s="4">
        <v>0</v>
      </c>
      <c r="Q21" s="10">
        <f t="shared" si="0"/>
        <v>90</v>
      </c>
    </row>
    <row r="22" spans="2:17" x14ac:dyDescent="0.35">
      <c r="B22" s="6">
        <f t="shared" si="1"/>
        <v>14</v>
      </c>
      <c r="C22" s="6" t="s">
        <v>53</v>
      </c>
      <c r="D22" s="25" t="s">
        <v>54</v>
      </c>
      <c r="E22" s="25"/>
      <c r="F22" s="25"/>
      <c r="G22" s="25"/>
      <c r="H22" s="25"/>
      <c r="I22" s="25"/>
      <c r="J22" s="4">
        <v>90</v>
      </c>
      <c r="K22" s="4">
        <v>90</v>
      </c>
      <c r="L22" s="4">
        <v>90</v>
      </c>
      <c r="M22" s="4">
        <v>85</v>
      </c>
      <c r="N22" s="4">
        <v>95</v>
      </c>
      <c r="O22" s="4">
        <v>0</v>
      </c>
      <c r="P22" s="4">
        <v>0</v>
      </c>
      <c r="Q22" s="10">
        <f t="shared" si="0"/>
        <v>90</v>
      </c>
    </row>
    <row r="23" spans="2:17" x14ac:dyDescent="0.35">
      <c r="B23" s="6">
        <f t="shared" si="1"/>
        <v>15</v>
      </c>
      <c r="C23" s="6" t="s">
        <v>55</v>
      </c>
      <c r="D23" s="25" t="s">
        <v>56</v>
      </c>
      <c r="E23" s="25"/>
      <c r="F23" s="25"/>
      <c r="G23" s="25"/>
      <c r="H23" s="25"/>
      <c r="I23" s="25"/>
      <c r="J23" s="4">
        <v>90</v>
      </c>
      <c r="K23" s="4">
        <v>90</v>
      </c>
      <c r="L23" s="4">
        <v>90</v>
      </c>
      <c r="M23" s="4">
        <v>90</v>
      </c>
      <c r="N23" s="4">
        <v>90</v>
      </c>
      <c r="O23" s="4">
        <v>0</v>
      </c>
      <c r="P23" s="4">
        <v>0</v>
      </c>
      <c r="Q23" s="10">
        <f t="shared" si="0"/>
        <v>90</v>
      </c>
    </row>
    <row r="24" spans="2:17" x14ac:dyDescent="0.35">
      <c r="B24" s="6">
        <f t="shared" si="1"/>
        <v>16</v>
      </c>
      <c r="C24" s="6" t="s">
        <v>57</v>
      </c>
      <c r="D24" s="25" t="s">
        <v>58</v>
      </c>
      <c r="E24" s="25"/>
      <c r="F24" s="25"/>
      <c r="G24" s="25"/>
      <c r="H24" s="25"/>
      <c r="I24" s="25"/>
      <c r="J24" s="4">
        <v>0</v>
      </c>
      <c r="K24" s="4">
        <v>0</v>
      </c>
      <c r="L24" s="4">
        <v>0</v>
      </c>
      <c r="M24" s="4">
        <v>70</v>
      </c>
      <c r="N24" s="4">
        <v>75</v>
      </c>
      <c r="O24" s="4">
        <v>0</v>
      </c>
      <c r="P24" s="4">
        <v>0</v>
      </c>
      <c r="Q24" s="10">
        <f t="shared" si="0"/>
        <v>29</v>
      </c>
    </row>
    <row r="25" spans="2:17" x14ac:dyDescent="0.35">
      <c r="B25" s="6">
        <f t="shared" si="1"/>
        <v>17</v>
      </c>
      <c r="C25" s="6" t="s">
        <v>59</v>
      </c>
      <c r="D25" s="25" t="s">
        <v>60</v>
      </c>
      <c r="E25" s="25"/>
      <c r="F25" s="25"/>
      <c r="G25" s="25"/>
      <c r="H25" s="25"/>
      <c r="I25" s="25"/>
      <c r="J25" s="4">
        <v>85</v>
      </c>
      <c r="K25" s="4">
        <v>90</v>
      </c>
      <c r="L25" s="4">
        <v>85</v>
      </c>
      <c r="M25" s="4">
        <v>90</v>
      </c>
      <c r="N25" s="4">
        <v>90</v>
      </c>
      <c r="O25" s="4">
        <v>0</v>
      </c>
      <c r="P25" s="4">
        <v>0</v>
      </c>
      <c r="Q25" s="10">
        <f t="shared" si="0"/>
        <v>88</v>
      </c>
    </row>
    <row r="26" spans="2:17" x14ac:dyDescent="0.35">
      <c r="B26" s="6">
        <f t="shared" si="1"/>
        <v>18</v>
      </c>
      <c r="C26" s="6" t="s">
        <v>61</v>
      </c>
      <c r="D26" s="25" t="s">
        <v>62</v>
      </c>
      <c r="E26" s="25"/>
      <c r="F26" s="25"/>
      <c r="G26" s="25"/>
      <c r="H26" s="25"/>
      <c r="I26" s="25"/>
      <c r="J26" s="4">
        <v>75</v>
      </c>
      <c r="K26" s="4">
        <v>85</v>
      </c>
      <c r="L26" s="4">
        <v>100</v>
      </c>
      <c r="M26" s="4">
        <v>100</v>
      </c>
      <c r="N26" s="4">
        <v>100</v>
      </c>
      <c r="O26" s="4">
        <v>0</v>
      </c>
      <c r="P26" s="4">
        <v>0</v>
      </c>
      <c r="Q26" s="10">
        <f t="shared" si="0"/>
        <v>92</v>
      </c>
    </row>
    <row r="27" spans="2:17" x14ac:dyDescent="0.35">
      <c r="B27" s="6">
        <f t="shared" si="1"/>
        <v>19</v>
      </c>
      <c r="C27" s="6" t="s">
        <v>63</v>
      </c>
      <c r="D27" s="25" t="s">
        <v>64</v>
      </c>
      <c r="E27" s="25"/>
      <c r="F27" s="25"/>
      <c r="G27" s="25"/>
      <c r="H27" s="25"/>
      <c r="I27" s="25"/>
      <c r="J27" s="4">
        <v>95</v>
      </c>
      <c r="K27" s="4">
        <v>90</v>
      </c>
      <c r="L27" s="4">
        <v>89</v>
      </c>
      <c r="M27" s="4">
        <v>90</v>
      </c>
      <c r="N27" s="4">
        <v>90</v>
      </c>
      <c r="O27" s="4"/>
      <c r="P27" s="4"/>
      <c r="Q27" s="10">
        <f t="shared" si="0"/>
        <v>90.8</v>
      </c>
    </row>
    <row r="28" spans="2:17" x14ac:dyDescent="0.35">
      <c r="B28" s="6">
        <f t="shared" si="1"/>
        <v>20</v>
      </c>
      <c r="C28" s="6" t="s">
        <v>65</v>
      </c>
      <c r="D28" s="25" t="s">
        <v>66</v>
      </c>
      <c r="E28" s="25"/>
      <c r="F28" s="25"/>
      <c r="G28" s="25"/>
      <c r="H28" s="25"/>
      <c r="I28" s="25"/>
      <c r="J28" s="4">
        <v>60</v>
      </c>
      <c r="K28" s="4">
        <v>75</v>
      </c>
      <c r="L28" s="4">
        <v>85</v>
      </c>
      <c r="M28" s="4">
        <v>90</v>
      </c>
      <c r="N28" s="4">
        <v>90</v>
      </c>
      <c r="O28" s="4"/>
      <c r="P28" s="4"/>
      <c r="Q28" s="10">
        <f t="shared" si="0"/>
        <v>80</v>
      </c>
    </row>
    <row r="29" spans="2:17" x14ac:dyDescent="0.35">
      <c r="B29" s="6">
        <f t="shared" si="1"/>
        <v>21</v>
      </c>
      <c r="C29" s="6"/>
      <c r="D29" s="16"/>
      <c r="E29" s="16"/>
      <c r="F29" s="16"/>
      <c r="G29" s="16"/>
      <c r="H29" s="16"/>
      <c r="I29" s="16"/>
      <c r="J29" s="4"/>
      <c r="K29" s="4"/>
      <c r="L29" s="4"/>
      <c r="M29" s="4"/>
      <c r="N29" s="4"/>
      <c r="O29" s="4"/>
      <c r="P29" s="4"/>
      <c r="Q29" s="10">
        <f t="shared" ref="Q29:Q48" si="2">SUM(J29:P29)/7</f>
        <v>0</v>
      </c>
    </row>
    <row r="30" spans="2:17" x14ac:dyDescent="0.35">
      <c r="B30" s="6">
        <f t="shared" si="1"/>
        <v>22</v>
      </c>
      <c r="C30" s="6"/>
      <c r="D30" s="16"/>
      <c r="E30" s="16"/>
      <c r="F30" s="16"/>
      <c r="G30" s="16"/>
      <c r="H30" s="16"/>
      <c r="I30" s="16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17"/>
      <c r="D54" s="17"/>
      <c r="E54" s="1"/>
      <c r="H54" s="29" t="s">
        <v>19</v>
      </c>
      <c r="I54" s="29"/>
      <c r="J54" s="11">
        <f>COUNTIF(J9:J53,"&gt;=70")</f>
        <v>17</v>
      </c>
      <c r="K54" s="11">
        <f t="shared" ref="K54:P54" si="4">COUNTIF(K9:K53,"&gt;=70")</f>
        <v>19</v>
      </c>
      <c r="L54" s="11">
        <f t="shared" si="4"/>
        <v>19</v>
      </c>
      <c r="M54" s="11">
        <f t="shared" si="4"/>
        <v>20</v>
      </c>
      <c r="N54" s="11">
        <f t="shared" si="4"/>
        <v>20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19</v>
      </c>
    </row>
    <row r="55" spans="2:17" x14ac:dyDescent="0.35">
      <c r="C55" s="17"/>
      <c r="D55" s="17"/>
      <c r="E55" s="8"/>
      <c r="H55" s="30" t="s">
        <v>20</v>
      </c>
      <c r="I55" s="30"/>
      <c r="J55" s="12">
        <f>COUNTIF(J9:J53,"&lt;70")</f>
        <v>3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0</v>
      </c>
      <c r="N55" s="12">
        <f t="shared" si="6"/>
        <v>0</v>
      </c>
      <c r="O55" s="12">
        <f t="shared" si="6"/>
        <v>18</v>
      </c>
      <c r="P55" s="12">
        <f t="shared" si="6"/>
        <v>18</v>
      </c>
      <c r="Q55" s="12">
        <f t="shared" si="6"/>
        <v>26</v>
      </c>
    </row>
    <row r="56" spans="2:17" x14ac:dyDescent="0.35">
      <c r="C56" s="1"/>
      <c r="D56" s="1"/>
      <c r="E56" s="8"/>
      <c r="H56" s="37" t="s">
        <v>88</v>
      </c>
      <c r="I56" s="38"/>
      <c r="J56" s="12">
        <f>AVERAGE(J9:J28)</f>
        <v>76</v>
      </c>
      <c r="K56" s="12"/>
      <c r="L56" s="12"/>
      <c r="M56" s="12"/>
      <c r="N56" s="12"/>
      <c r="O56" s="12"/>
      <c r="P56" s="12"/>
      <c r="Q56" s="12"/>
    </row>
    <row r="57" spans="2:17" x14ac:dyDescent="0.35">
      <c r="C57" s="1"/>
      <c r="D57" s="1"/>
      <c r="E57" s="8"/>
      <c r="H57" s="37" t="s">
        <v>89</v>
      </c>
      <c r="I57" s="38"/>
      <c r="J57" s="12">
        <f>COUNTIF(J9:J28,"&gt;=76")</f>
        <v>14</v>
      </c>
      <c r="K57" s="12"/>
      <c r="L57" s="12"/>
      <c r="M57" s="12"/>
      <c r="N57" s="12"/>
      <c r="O57" s="12"/>
      <c r="P57" s="12"/>
      <c r="Q57" s="12"/>
    </row>
    <row r="58" spans="2:17" x14ac:dyDescent="0.35">
      <c r="C58" s="17"/>
      <c r="D58" s="17"/>
      <c r="E58" s="17"/>
      <c r="H58" s="30" t="s">
        <v>21</v>
      </c>
      <c r="I58" s="30"/>
      <c r="J58" s="12">
        <f t="shared" ref="J58:Q58" si="7">COUNT(J9:J53)</f>
        <v>20</v>
      </c>
      <c r="K58" s="12">
        <f t="shared" si="7"/>
        <v>20</v>
      </c>
      <c r="L58" s="12">
        <f t="shared" si="7"/>
        <v>20</v>
      </c>
      <c r="M58" s="12">
        <f t="shared" si="7"/>
        <v>20</v>
      </c>
      <c r="N58" s="12">
        <f t="shared" si="7"/>
        <v>20</v>
      </c>
      <c r="O58" s="12">
        <f t="shared" si="7"/>
        <v>18</v>
      </c>
      <c r="P58" s="12">
        <f t="shared" si="7"/>
        <v>18</v>
      </c>
      <c r="Q58" s="12">
        <f t="shared" si="7"/>
        <v>45</v>
      </c>
    </row>
    <row r="59" spans="2:17" x14ac:dyDescent="0.35">
      <c r="C59" s="17"/>
      <c r="D59" s="17"/>
      <c r="E59" s="1"/>
      <c r="H59" s="31" t="s">
        <v>16</v>
      </c>
      <c r="I59" s="31"/>
      <c r="J59" s="13">
        <f t="shared" ref="J59:Q59" si="8">J54/J58</f>
        <v>0.85</v>
      </c>
      <c r="K59" s="14">
        <f t="shared" si="8"/>
        <v>0.95</v>
      </c>
      <c r="L59" s="14">
        <f t="shared" si="8"/>
        <v>0.95</v>
      </c>
      <c r="M59" s="14">
        <f t="shared" si="8"/>
        <v>1</v>
      </c>
      <c r="N59" s="14">
        <f t="shared" si="8"/>
        <v>1</v>
      </c>
      <c r="O59" s="14">
        <f t="shared" si="8"/>
        <v>0</v>
      </c>
      <c r="P59" s="14">
        <f t="shared" si="8"/>
        <v>0</v>
      </c>
      <c r="Q59" s="14">
        <f t="shared" si="8"/>
        <v>0.42222222222222222</v>
      </c>
    </row>
    <row r="60" spans="2:17" x14ac:dyDescent="0.35">
      <c r="C60" s="17"/>
      <c r="D60" s="17"/>
      <c r="E60" s="1"/>
      <c r="H60" s="31" t="s">
        <v>17</v>
      </c>
      <c r="I60" s="31"/>
      <c r="J60" s="13">
        <f t="shared" ref="J60:Q60" si="9">J55/J58</f>
        <v>0.15</v>
      </c>
      <c r="K60" s="13">
        <f t="shared" si="9"/>
        <v>0.05</v>
      </c>
      <c r="L60" s="14">
        <f t="shared" si="9"/>
        <v>0.05</v>
      </c>
      <c r="M60" s="14">
        <f t="shared" si="9"/>
        <v>0</v>
      </c>
      <c r="N60" s="14">
        <f t="shared" si="9"/>
        <v>0</v>
      </c>
      <c r="O60" s="14">
        <f t="shared" si="9"/>
        <v>1</v>
      </c>
      <c r="P60" s="14">
        <f t="shared" si="9"/>
        <v>1</v>
      </c>
      <c r="Q60" s="14">
        <f t="shared" si="9"/>
        <v>0.57777777777777772</v>
      </c>
    </row>
    <row r="61" spans="2:17" x14ac:dyDescent="0.35">
      <c r="C61" s="17"/>
      <c r="D61" s="17"/>
      <c r="E61" s="8"/>
    </row>
    <row r="62" spans="2:17" x14ac:dyDescent="0.35">
      <c r="C62" s="1"/>
      <c r="D62" s="1"/>
      <c r="E62" s="8"/>
    </row>
    <row r="63" spans="2:17" x14ac:dyDescent="0.35">
      <c r="J63" s="36"/>
      <c r="K63" s="36"/>
      <c r="L63" s="36"/>
      <c r="M63" s="36"/>
      <c r="N63" s="36"/>
      <c r="O63" s="36"/>
      <c r="P63" s="36"/>
    </row>
    <row r="64" spans="2:17" x14ac:dyDescent="0.35">
      <c r="J64" s="35" t="s">
        <v>18</v>
      </c>
      <c r="K64" s="35"/>
      <c r="L64" s="35"/>
      <c r="M64" s="35"/>
      <c r="N64" s="35"/>
      <c r="O64" s="35"/>
      <c r="P64" s="35"/>
    </row>
  </sheetData>
  <mergeCells count="6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8:E58"/>
    <mergeCell ref="H58:I58"/>
    <mergeCell ref="C59:D59"/>
    <mergeCell ref="H59:I59"/>
    <mergeCell ref="H56:I56"/>
    <mergeCell ref="H57:I57"/>
    <mergeCell ref="C60:D60"/>
    <mergeCell ref="H60:I60"/>
    <mergeCell ref="C61:D61"/>
    <mergeCell ref="J63:P63"/>
    <mergeCell ref="J64:P6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2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/>
      <c r="E4" s="32"/>
      <c r="F4" s="32"/>
      <c r="G4" s="32"/>
      <c r="I4" t="s">
        <v>1</v>
      </c>
      <c r="J4" s="33"/>
      <c r="K4" s="33"/>
      <c r="M4" t="s">
        <v>2</v>
      </c>
      <c r="N4" s="34"/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/>
      <c r="E6" s="33"/>
      <c r="F6" s="33"/>
      <c r="G6" s="33"/>
      <c r="I6" s="17" t="s">
        <v>22</v>
      </c>
      <c r="J6" s="17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6"/>
      <c r="E9" s="16"/>
      <c r="F9" s="16"/>
      <c r="G9" s="16"/>
      <c r="H9" s="16"/>
      <c r="I9" s="16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6"/>
      <c r="E10" s="16"/>
      <c r="F10" s="16"/>
      <c r="G10" s="16"/>
      <c r="H10" s="16"/>
      <c r="I10" s="16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6"/>
      <c r="E11" s="16"/>
      <c r="F11" s="16"/>
      <c r="G11" s="16"/>
      <c r="H11" s="16"/>
      <c r="I11" s="16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6"/>
      <c r="E12" s="16"/>
      <c r="F12" s="16"/>
      <c r="G12" s="16"/>
      <c r="H12" s="16"/>
      <c r="I12" s="16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6"/>
      <c r="E13" s="16"/>
      <c r="F13" s="16"/>
      <c r="G13" s="16"/>
      <c r="H13" s="16"/>
      <c r="I13" s="16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6"/>
      <c r="E14" s="16"/>
      <c r="F14" s="16"/>
      <c r="G14" s="16"/>
      <c r="H14" s="16"/>
      <c r="I14" s="16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6"/>
      <c r="E15" s="16"/>
      <c r="F15" s="16"/>
      <c r="G15" s="16"/>
      <c r="H15" s="16"/>
      <c r="I15" s="16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6"/>
      <c r="E16" s="16"/>
      <c r="F16" s="16"/>
      <c r="G16" s="16"/>
      <c r="H16" s="16"/>
      <c r="I16" s="16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6"/>
      <c r="E17" s="16"/>
      <c r="F17" s="16"/>
      <c r="G17" s="16"/>
      <c r="H17" s="16"/>
      <c r="I17" s="16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6"/>
      <c r="E18" s="16"/>
      <c r="F18" s="16"/>
      <c r="G18" s="16"/>
      <c r="H18" s="16"/>
      <c r="I18" s="16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6"/>
      <c r="E19" s="16"/>
      <c r="F19" s="16"/>
      <c r="G19" s="16"/>
      <c r="H19" s="16"/>
      <c r="I19" s="16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6"/>
      <c r="E20" s="16"/>
      <c r="F20" s="16"/>
      <c r="G20" s="16"/>
      <c r="H20" s="16"/>
      <c r="I20" s="1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6"/>
      <c r="E21" s="16"/>
      <c r="F21" s="16"/>
      <c r="G21" s="16"/>
      <c r="H21" s="16"/>
      <c r="I21" s="16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6"/>
      <c r="E22" s="16"/>
      <c r="F22" s="16"/>
      <c r="G22" s="16"/>
      <c r="H22" s="16"/>
      <c r="I22" s="1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6"/>
      <c r="E23" s="16"/>
      <c r="F23" s="16"/>
      <c r="G23" s="16"/>
      <c r="H23" s="16"/>
      <c r="I23" s="1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6"/>
      <c r="E24" s="16"/>
      <c r="F24" s="16"/>
      <c r="G24" s="16"/>
      <c r="H24" s="16"/>
      <c r="I24" s="16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6"/>
      <c r="E25" s="16"/>
      <c r="F25" s="16"/>
      <c r="G25" s="16"/>
      <c r="H25" s="16"/>
      <c r="I25" s="16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6"/>
      <c r="E26" s="16"/>
      <c r="F26" s="16"/>
      <c r="G26" s="16"/>
      <c r="H26" s="16"/>
      <c r="I26" s="16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6"/>
      <c r="E27" s="16"/>
      <c r="F27" s="16"/>
      <c r="G27" s="16"/>
      <c r="H27" s="16"/>
      <c r="I27" s="16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6"/>
      <c r="E28" s="16"/>
      <c r="F28" s="16"/>
      <c r="G28" s="16"/>
      <c r="H28" s="16"/>
      <c r="I28" s="16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6"/>
      <c r="E29" s="16"/>
      <c r="F29" s="16"/>
      <c r="G29" s="16"/>
      <c r="H29" s="16"/>
      <c r="I29" s="16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6"/>
      <c r="E30" s="16"/>
      <c r="F30" s="16"/>
      <c r="G30" s="16"/>
      <c r="H30" s="16"/>
      <c r="I30" s="16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7"/>
      <c r="D54" s="17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7"/>
      <c r="D55" s="17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7"/>
      <c r="D57" s="17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7"/>
      <c r="D58" s="17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36"/>
      <c r="K61" s="36"/>
      <c r="L61" s="36"/>
      <c r="M61" s="36"/>
      <c r="N61" s="36"/>
      <c r="O61" s="36"/>
      <c r="P61" s="36"/>
    </row>
    <row r="62" spans="2:17" x14ac:dyDescent="0.3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/>
      <c r="E4" s="32"/>
      <c r="F4" s="32"/>
      <c r="G4" s="32"/>
      <c r="I4" t="s">
        <v>1</v>
      </c>
      <c r="J4" s="33"/>
      <c r="K4" s="33"/>
      <c r="M4" t="s">
        <v>2</v>
      </c>
      <c r="N4" s="34"/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/>
      <c r="E6" s="33"/>
      <c r="F6" s="33"/>
      <c r="G6" s="33"/>
      <c r="I6" s="17" t="s">
        <v>22</v>
      </c>
      <c r="J6" s="17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6"/>
      <c r="E9" s="16"/>
      <c r="F9" s="16"/>
      <c r="G9" s="16"/>
      <c r="H9" s="16"/>
      <c r="I9" s="16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6"/>
      <c r="E10" s="16"/>
      <c r="F10" s="16"/>
      <c r="G10" s="16"/>
      <c r="H10" s="16"/>
      <c r="I10" s="16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6"/>
      <c r="E11" s="16"/>
      <c r="F11" s="16"/>
      <c r="G11" s="16"/>
      <c r="H11" s="16"/>
      <c r="I11" s="16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6"/>
      <c r="E12" s="16"/>
      <c r="F12" s="16"/>
      <c r="G12" s="16"/>
      <c r="H12" s="16"/>
      <c r="I12" s="16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6"/>
      <c r="E13" s="16"/>
      <c r="F13" s="16"/>
      <c r="G13" s="16"/>
      <c r="H13" s="16"/>
      <c r="I13" s="16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6"/>
      <c r="E14" s="16"/>
      <c r="F14" s="16"/>
      <c r="G14" s="16"/>
      <c r="H14" s="16"/>
      <c r="I14" s="16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6"/>
      <c r="E15" s="16"/>
      <c r="F15" s="16"/>
      <c r="G15" s="16"/>
      <c r="H15" s="16"/>
      <c r="I15" s="16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6"/>
      <c r="E16" s="16"/>
      <c r="F16" s="16"/>
      <c r="G16" s="16"/>
      <c r="H16" s="16"/>
      <c r="I16" s="16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6"/>
      <c r="E17" s="16"/>
      <c r="F17" s="16"/>
      <c r="G17" s="16"/>
      <c r="H17" s="16"/>
      <c r="I17" s="16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6"/>
      <c r="E18" s="16"/>
      <c r="F18" s="16"/>
      <c r="G18" s="16"/>
      <c r="H18" s="16"/>
      <c r="I18" s="16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6"/>
      <c r="E19" s="16"/>
      <c r="F19" s="16"/>
      <c r="G19" s="16"/>
      <c r="H19" s="16"/>
      <c r="I19" s="16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6"/>
      <c r="E20" s="16"/>
      <c r="F20" s="16"/>
      <c r="G20" s="16"/>
      <c r="H20" s="16"/>
      <c r="I20" s="1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6"/>
      <c r="E21" s="16"/>
      <c r="F21" s="16"/>
      <c r="G21" s="16"/>
      <c r="H21" s="16"/>
      <c r="I21" s="16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6"/>
      <c r="E22" s="16"/>
      <c r="F22" s="16"/>
      <c r="G22" s="16"/>
      <c r="H22" s="16"/>
      <c r="I22" s="1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6"/>
      <c r="E23" s="16"/>
      <c r="F23" s="16"/>
      <c r="G23" s="16"/>
      <c r="H23" s="16"/>
      <c r="I23" s="1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6"/>
      <c r="E24" s="16"/>
      <c r="F24" s="16"/>
      <c r="G24" s="16"/>
      <c r="H24" s="16"/>
      <c r="I24" s="16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6"/>
      <c r="E25" s="16"/>
      <c r="F25" s="16"/>
      <c r="G25" s="16"/>
      <c r="H25" s="16"/>
      <c r="I25" s="16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6"/>
      <c r="E26" s="16"/>
      <c r="F26" s="16"/>
      <c r="G26" s="16"/>
      <c r="H26" s="16"/>
      <c r="I26" s="16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6"/>
      <c r="E27" s="16"/>
      <c r="F27" s="16"/>
      <c r="G27" s="16"/>
      <c r="H27" s="16"/>
      <c r="I27" s="16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6"/>
      <c r="E28" s="16"/>
      <c r="F28" s="16"/>
      <c r="G28" s="16"/>
      <c r="H28" s="16"/>
      <c r="I28" s="16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6"/>
      <c r="E29" s="16"/>
      <c r="F29" s="16"/>
      <c r="G29" s="16"/>
      <c r="H29" s="16"/>
      <c r="I29" s="16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6"/>
      <c r="E30" s="16"/>
      <c r="F30" s="16"/>
      <c r="G30" s="16"/>
      <c r="H30" s="16"/>
      <c r="I30" s="16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7"/>
      <c r="D54" s="17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7"/>
      <c r="D55" s="17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7"/>
      <c r="D57" s="17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7"/>
      <c r="D58" s="17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36"/>
      <c r="K61" s="36"/>
      <c r="L61" s="36"/>
      <c r="M61" s="36"/>
      <c r="N61" s="36"/>
      <c r="O61" s="36"/>
      <c r="P61" s="36"/>
    </row>
    <row r="62" spans="2:17" x14ac:dyDescent="0.3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/>
      <c r="E4" s="32"/>
      <c r="F4" s="32"/>
      <c r="G4" s="32"/>
      <c r="I4" t="s">
        <v>1</v>
      </c>
      <c r="J4" s="33"/>
      <c r="K4" s="33"/>
      <c r="M4" t="s">
        <v>2</v>
      </c>
      <c r="N4" s="34"/>
      <c r="O4" s="3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3"/>
      <c r="E6" s="33"/>
      <c r="F6" s="33"/>
      <c r="G6" s="33"/>
      <c r="I6" s="17" t="s">
        <v>22</v>
      </c>
      <c r="J6" s="17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6"/>
      <c r="E9" s="16"/>
      <c r="F9" s="16"/>
      <c r="G9" s="16"/>
      <c r="H9" s="16"/>
      <c r="I9" s="16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5">
      <c r="B10" s="6">
        <f>B9+1</f>
        <v>2</v>
      </c>
      <c r="C10" s="6"/>
      <c r="D10" s="16"/>
      <c r="E10" s="16"/>
      <c r="F10" s="16"/>
      <c r="G10" s="16"/>
      <c r="H10" s="16"/>
      <c r="I10" s="16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6"/>
      <c r="E11" s="16"/>
      <c r="F11" s="16"/>
      <c r="G11" s="16"/>
      <c r="H11" s="16"/>
      <c r="I11" s="16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6"/>
      <c r="E12" s="16"/>
      <c r="F12" s="16"/>
      <c r="G12" s="16"/>
      <c r="H12" s="16"/>
      <c r="I12" s="16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6"/>
      <c r="E13" s="16"/>
      <c r="F13" s="16"/>
      <c r="G13" s="16"/>
      <c r="H13" s="16"/>
      <c r="I13" s="16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6"/>
      <c r="E14" s="16"/>
      <c r="F14" s="16"/>
      <c r="G14" s="16"/>
      <c r="H14" s="16"/>
      <c r="I14" s="16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6"/>
      <c r="E15" s="16"/>
      <c r="F15" s="16"/>
      <c r="G15" s="16"/>
      <c r="H15" s="16"/>
      <c r="I15" s="16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5">
      <c r="B16" s="6">
        <f t="shared" si="1"/>
        <v>8</v>
      </c>
      <c r="C16" s="6"/>
      <c r="D16" s="16"/>
      <c r="E16" s="16"/>
      <c r="F16" s="16"/>
      <c r="G16" s="16"/>
      <c r="H16" s="16"/>
      <c r="I16" s="16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6"/>
      <c r="E17" s="16"/>
      <c r="F17" s="16"/>
      <c r="G17" s="16"/>
      <c r="H17" s="16"/>
      <c r="I17" s="16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6"/>
      <c r="E18" s="16"/>
      <c r="F18" s="16"/>
      <c r="G18" s="16"/>
      <c r="H18" s="16"/>
      <c r="I18" s="16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6"/>
      <c r="E19" s="16"/>
      <c r="F19" s="16"/>
      <c r="G19" s="16"/>
      <c r="H19" s="16"/>
      <c r="I19" s="16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6"/>
      <c r="E20" s="16"/>
      <c r="F20" s="16"/>
      <c r="G20" s="16"/>
      <c r="H20" s="16"/>
      <c r="I20" s="16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6"/>
      <c r="E21" s="16"/>
      <c r="F21" s="16"/>
      <c r="G21" s="16"/>
      <c r="H21" s="16"/>
      <c r="I21" s="16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6"/>
      <c r="E22" s="16"/>
      <c r="F22" s="16"/>
      <c r="G22" s="16"/>
      <c r="H22" s="16"/>
      <c r="I22" s="16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6"/>
      <c r="E23" s="16"/>
      <c r="F23" s="16"/>
      <c r="G23" s="16"/>
      <c r="H23" s="16"/>
      <c r="I23" s="16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6"/>
      <c r="E24" s="16"/>
      <c r="F24" s="16"/>
      <c r="G24" s="16"/>
      <c r="H24" s="16"/>
      <c r="I24" s="16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6"/>
      <c r="E25" s="16"/>
      <c r="F25" s="16"/>
      <c r="G25" s="16"/>
      <c r="H25" s="16"/>
      <c r="I25" s="16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6"/>
      <c r="E26" s="16"/>
      <c r="F26" s="16"/>
      <c r="G26" s="16"/>
      <c r="H26" s="16"/>
      <c r="I26" s="16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6"/>
      <c r="E27" s="16"/>
      <c r="F27" s="16"/>
      <c r="G27" s="16"/>
      <c r="H27" s="16"/>
      <c r="I27" s="16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6"/>
      <c r="E28" s="16"/>
      <c r="F28" s="16"/>
      <c r="G28" s="16"/>
      <c r="H28" s="16"/>
      <c r="I28" s="16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6"/>
      <c r="E29" s="16"/>
      <c r="F29" s="16"/>
      <c r="G29" s="16"/>
      <c r="H29" s="16"/>
      <c r="I29" s="16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6"/>
      <c r="E30" s="16"/>
      <c r="F30" s="16"/>
      <c r="G30" s="16"/>
      <c r="H30" s="16"/>
      <c r="I30" s="16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7"/>
      <c r="D54" s="17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7"/>
      <c r="D55" s="17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17"/>
      <c r="D57" s="17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17"/>
      <c r="D58" s="17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36"/>
      <c r="K61" s="36"/>
      <c r="L61" s="36"/>
      <c r="M61" s="36"/>
      <c r="N61" s="36"/>
      <c r="O61" s="36"/>
      <c r="P61" s="36"/>
    </row>
    <row r="62" spans="2:17" x14ac:dyDescent="0.3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CTRL ESTADISTICO DE LA CALIDAD</vt:lpstr>
      <vt:lpstr>SISTEMAS DE CALIDAD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2023-03-21T15:13:53Z</cp:lastPrinted>
  <dcterms:created xsi:type="dcterms:W3CDTF">2023-03-14T19:16:59Z</dcterms:created>
  <dcterms:modified xsi:type="dcterms:W3CDTF">2023-07-03T23:39:00Z</dcterms:modified>
</cp:coreProperties>
</file>