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feb2023 jun 2023\Rep 1\"/>
    </mc:Choice>
  </mc:AlternateContent>
  <xr:revisionPtr revIDLastSave="0" documentId="13_ncr:1_{EC68FF0C-9923-4245-B6AC-00736BCDF9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'1'!$A$1:$N$27</definedName>
    <definedName name="_xlnm.Print_Area" localSheetId="1">'2'!$A$1:$N$28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5" l="1"/>
  <c r="E16" i="25"/>
  <c r="E17" i="25"/>
  <c r="E14" i="25"/>
  <c r="E14" i="22"/>
  <c r="D15" i="25"/>
  <c r="D16" i="25"/>
  <c r="D17" i="25"/>
  <c r="D14" i="25"/>
  <c r="D14" i="22"/>
  <c r="C15" i="25"/>
  <c r="C16" i="25"/>
  <c r="C17" i="25"/>
  <c r="C14" i="25"/>
  <c r="C14" i="22"/>
  <c r="A15" i="25"/>
  <c r="A16" i="25"/>
  <c r="A17" i="25"/>
  <c r="A14" i="25"/>
  <c r="H15" i="25" l="1"/>
  <c r="H16" i="25"/>
  <c r="H17" i="25"/>
  <c r="H14" i="25"/>
  <c r="N18" i="25"/>
  <c r="M18" i="25"/>
  <c r="K18" i="25"/>
  <c r="G18" i="25"/>
  <c r="F18" i="25"/>
  <c r="I17" i="25"/>
  <c r="J17" i="25" s="1"/>
  <c r="I16" i="25"/>
  <c r="J16" i="25" s="1"/>
  <c r="I15" i="25"/>
  <c r="J15" i="25" s="1"/>
  <c r="I14" i="25"/>
  <c r="J14" i="25" s="1"/>
  <c r="B27" i="25"/>
  <c r="L8" i="25"/>
  <c r="H8" i="25"/>
  <c r="N28" i="24"/>
  <c r="M28" i="24"/>
  <c r="K28" i="24"/>
  <c r="G28" i="24"/>
  <c r="F28" i="24"/>
  <c r="E27" i="24"/>
  <c r="L27" i="24" s="1"/>
  <c r="I27" i="24"/>
  <c r="J27" i="24"/>
  <c r="D27" i="24"/>
  <c r="C27" i="24"/>
  <c r="A27" i="24"/>
  <c r="E26" i="24"/>
  <c r="L26" i="24" s="1"/>
  <c r="I26" i="24"/>
  <c r="J26" i="24"/>
  <c r="D26" i="24"/>
  <c r="C26" i="24"/>
  <c r="A26" i="24"/>
  <c r="E25" i="24"/>
  <c r="I25" i="24" s="1"/>
  <c r="J25" i="24" s="1"/>
  <c r="D25" i="24"/>
  <c r="C25" i="24"/>
  <c r="A25" i="24"/>
  <c r="E24" i="24"/>
  <c r="L24" i="24" s="1"/>
  <c r="I24" i="24"/>
  <c r="J24" i="24"/>
  <c r="D24" i="24"/>
  <c r="C24" i="24"/>
  <c r="A24" i="24"/>
  <c r="E23" i="24"/>
  <c r="L23" i="24" s="1"/>
  <c r="I23" i="24"/>
  <c r="J23" i="24"/>
  <c r="D23" i="24"/>
  <c r="C23" i="24"/>
  <c r="A23" i="24"/>
  <c r="E22" i="24"/>
  <c r="I22" i="24" s="1"/>
  <c r="J22" i="24" s="1"/>
  <c r="D22" i="24"/>
  <c r="C22" i="24"/>
  <c r="A22" i="24"/>
  <c r="E21" i="24"/>
  <c r="H21" i="24" s="1"/>
  <c r="I21" i="24"/>
  <c r="J21" i="24"/>
  <c r="D21" i="24"/>
  <c r="C21" i="24"/>
  <c r="A21" i="24"/>
  <c r="E20" i="24"/>
  <c r="H20" i="24" s="1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H27" i="23" s="1"/>
  <c r="I27" i="23"/>
  <c r="J27" i="23"/>
  <c r="D27" i="23"/>
  <c r="C27" i="23"/>
  <c r="A27" i="23"/>
  <c r="E26" i="23"/>
  <c r="H26" i="23" s="1"/>
  <c r="I26" i="23"/>
  <c r="J26" i="23"/>
  <c r="D26" i="23"/>
  <c r="C26" i="23"/>
  <c r="A26" i="23"/>
  <c r="E25" i="23"/>
  <c r="I25" i="23"/>
  <c r="J25" i="23"/>
  <c r="D25" i="23"/>
  <c r="C25" i="23"/>
  <c r="A25" i="23"/>
  <c r="E24" i="23"/>
  <c r="L24" i="23" s="1"/>
  <c r="I24" i="23"/>
  <c r="J24" i="23"/>
  <c r="D24" i="23"/>
  <c r="C24" i="23"/>
  <c r="A24" i="23"/>
  <c r="E23" i="23"/>
  <c r="I23" i="23" s="1"/>
  <c r="J23" i="23" s="1"/>
  <c r="D23" i="23"/>
  <c r="C23" i="23"/>
  <c r="A23" i="23"/>
  <c r="E22" i="23"/>
  <c r="L22" i="23" s="1"/>
  <c r="I22" i="23"/>
  <c r="J22" i="23"/>
  <c r="D22" i="23"/>
  <c r="C22" i="23"/>
  <c r="A22" i="23"/>
  <c r="E21" i="23"/>
  <c r="L21" i="23" s="1"/>
  <c r="I21" i="23"/>
  <c r="J21" i="23"/>
  <c r="D21" i="23"/>
  <c r="C21" i="23"/>
  <c r="A21" i="23"/>
  <c r="E20" i="23"/>
  <c r="I20" i="23" s="1"/>
  <c r="J20" i="23" s="1"/>
  <c r="D20" i="23"/>
  <c r="C20" i="23"/>
  <c r="A20" i="23"/>
  <c r="E19" i="23"/>
  <c r="L19" i="23" s="1"/>
  <c r="I19" i="23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D15" i="23"/>
  <c r="C15" i="23"/>
  <c r="A15" i="23"/>
  <c r="E14" i="23"/>
  <c r="L14" i="23" s="1"/>
  <c r="I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I14" i="22"/>
  <c r="J14" i="22" s="1"/>
  <c r="A14" i="22"/>
  <c r="B10" i="22"/>
  <c r="B28" i="22" s="1"/>
  <c r="L8" i="22"/>
  <c r="H8" i="22"/>
  <c r="E8" i="22"/>
  <c r="N19" i="22"/>
  <c r="M19" i="22"/>
  <c r="K19" i="22"/>
  <c r="G19" i="22"/>
  <c r="F19" i="22"/>
  <c r="N18" i="10"/>
  <c r="M18" i="10"/>
  <c r="K18" i="10"/>
  <c r="G18" i="10"/>
  <c r="F18" i="10"/>
  <c r="E18" i="10"/>
  <c r="L18" i="10" s="1"/>
  <c r="L17" i="10"/>
  <c r="I17" i="10"/>
  <c r="L16" i="10"/>
  <c r="I16" i="10"/>
  <c r="L15" i="10"/>
  <c r="I15" i="10"/>
  <c r="L14" i="10"/>
  <c r="I14" i="10"/>
  <c r="L14" i="25"/>
  <c r="L15" i="25"/>
  <c r="L16" i="25"/>
  <c r="L17" i="25"/>
  <c r="L14" i="24"/>
  <c r="L15" i="24"/>
  <c r="L17" i="24"/>
  <c r="L20" i="24"/>
  <c r="L22" i="24"/>
  <c r="H22" i="24"/>
  <c r="L25" i="23"/>
  <c r="L27" i="23"/>
  <c r="H21" i="23"/>
  <c r="H22" i="23"/>
  <c r="H25" i="23"/>
  <c r="L16" i="23" l="1"/>
  <c r="H26" i="24"/>
  <c r="L17" i="23"/>
  <c r="H27" i="24"/>
  <c r="L20" i="23"/>
  <c r="H24" i="24"/>
  <c r="I17" i="22"/>
  <c r="J17" i="22" s="1"/>
  <c r="H20" i="23"/>
  <c r="H24" i="23"/>
  <c r="L21" i="24"/>
  <c r="I20" i="24"/>
  <c r="J20" i="24" s="1"/>
  <c r="H23" i="23"/>
  <c r="L16" i="24"/>
  <c r="L14" i="22"/>
  <c r="H23" i="24"/>
  <c r="H25" i="24"/>
  <c r="E18" i="25"/>
  <c r="L18" i="25" s="1"/>
  <c r="L16" i="22"/>
  <c r="L26" i="23"/>
  <c r="I15" i="22"/>
  <c r="J15" i="22" s="1"/>
  <c r="L23" i="23"/>
  <c r="L25" i="24"/>
  <c r="L18" i="23"/>
  <c r="E28" i="24"/>
  <c r="L28" i="24" s="1"/>
  <c r="L19" i="24"/>
  <c r="I18" i="10"/>
  <c r="E28" i="23"/>
  <c r="E19" i="22"/>
  <c r="L18" i="24"/>
  <c r="L18" i="22"/>
  <c r="I15" i="23"/>
  <c r="J15" i="23" s="1"/>
  <c r="I18" i="24"/>
  <c r="J18" i="24" s="1"/>
  <c r="L15" i="23"/>
  <c r="I18" i="22"/>
  <c r="J18" i="22" s="1"/>
  <c r="I28" i="24" l="1"/>
  <c r="J28" i="24" s="1"/>
  <c r="H28" i="24"/>
  <c r="H18" i="25"/>
  <c r="I18" i="25"/>
  <c r="J18" i="25" s="1"/>
  <c r="H19" i="22"/>
  <c r="I19" i="22"/>
  <c r="J19" i="22" s="1"/>
  <c r="L19" i="22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<sst xmlns="http://schemas.openxmlformats.org/spreadsheetml/2006/main" count="187" uniqueCount="46">
  <si>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</si>
  <si>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</si>
  <si>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</si>
  <si>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</si>
  <si>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</si>
  <si>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</si>
  <si>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</si>
  <si>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</si>
  <si>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</si>
  <si>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</si>
  <si>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</si>
  <si>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</si>
  <si>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</si>
  <si>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</si>
  <si>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</si>
  <si>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</si>
  <si>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</si>
  <si>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</si>
  <si>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</si>
  <si>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</si>
  <si>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</si>
  <si>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</si>
  <si>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</si>
  <si>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</si>
  <si>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</si>
  <si>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</si>
  <si>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</si>
  <si>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</si>
  <si>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</si>
  <si>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</si>
  <si>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Primero</t>
  </si>
  <si>
    <t>Mecatronica</t>
  </si>
  <si>
    <t>Jose Angel Nieves Vázquez</t>
  </si>
  <si>
    <t>Ing. Victor Palma Cruz</t>
  </si>
  <si>
    <t>II</t>
  </si>
  <si>
    <t>MECATRONICA</t>
  </si>
  <si>
    <t>ING. VICTOR PALMA CRUZ</t>
  </si>
  <si>
    <t>DR. JOSE ANGEL NIEVES VAZQUEZ</t>
  </si>
  <si>
    <t>IMCT</t>
  </si>
  <si>
    <t>Instrumentación</t>
  </si>
  <si>
    <t>Simulación de Sistemas Robóticos</t>
  </si>
  <si>
    <t>Electrónica Digital</t>
  </si>
  <si>
    <t>611A</t>
  </si>
  <si>
    <t>811B</t>
  </si>
  <si>
    <t>811A</t>
  </si>
  <si>
    <t>FEB2023-JUL2023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</si>
</sst>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A4" zoomScale="130" zoomScaleNormal="130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3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5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">
        <v>39</v>
      </c>
      <c r="B14" s="8" t="s">
        <v>21</v>
      </c>
      <c r="C14" s="8" t="s">
        <v>42</v>
      </c>
      <c r="D14" s="8" t="s">
        <v>38</v>
      </c>
      <c r="E14" s="8">
        <v>27</v>
      </c>
      <c r="F14" s="8">
        <v>25</v>
      </c>
      <c r="G14" s="8"/>
      <c r="H14" s="9"/>
      <c r="I14" s="8">
        <f t="shared" ref="I14:I18" si="0">(E14-SUM(F14:G14))-K14</f>
        <v>2</v>
      </c>
      <c r="J14" s="9"/>
      <c r="K14" s="8">
        <v>0</v>
      </c>
      <c r="L14" s="9">
        <f t="shared" ref="L14:L17" si="1">K14/E14</f>
        <v>0</v>
      </c>
      <c r="M14" s="8">
        <v>75</v>
      </c>
      <c r="N14" s="14">
        <v>0.48</v>
      </c>
    </row>
    <row r="15" spans="1:14" s="10" customFormat="1" x14ac:dyDescent="0.25">
      <c r="A15" s="8" t="s">
        <v>40</v>
      </c>
      <c r="B15" s="8" t="s">
        <v>21</v>
      </c>
      <c r="C15" s="8" t="s">
        <v>43</v>
      </c>
      <c r="D15" s="8" t="s">
        <v>38</v>
      </c>
      <c r="E15" s="8">
        <v>14</v>
      </c>
      <c r="F15" s="8">
        <v>13</v>
      </c>
      <c r="G15" s="8"/>
      <c r="H15" s="9"/>
      <c r="I15" s="8">
        <f t="shared" si="0"/>
        <v>1</v>
      </c>
      <c r="J15" s="9"/>
      <c r="K15" s="8">
        <v>0</v>
      </c>
      <c r="L15" s="9">
        <f t="shared" si="1"/>
        <v>0</v>
      </c>
      <c r="M15" s="8">
        <v>85</v>
      </c>
      <c r="N15" s="14">
        <v>0.78</v>
      </c>
    </row>
    <row r="16" spans="1:14" s="10" customFormat="1" x14ac:dyDescent="0.25">
      <c r="A16" s="8" t="s">
        <v>41</v>
      </c>
      <c r="B16" s="8" t="s">
        <v>21</v>
      </c>
      <c r="C16" s="8" t="s">
        <v>42</v>
      </c>
      <c r="D16" s="8" t="s">
        <v>38</v>
      </c>
      <c r="E16" s="8">
        <v>28</v>
      </c>
      <c r="F16" s="8">
        <v>24</v>
      </c>
      <c r="G16" s="8"/>
      <c r="H16" s="9"/>
      <c r="I16" s="8">
        <f t="shared" si="0"/>
        <v>4</v>
      </c>
      <c r="J16" s="9"/>
      <c r="K16" s="8">
        <v>0</v>
      </c>
      <c r="L16" s="9">
        <f t="shared" si="1"/>
        <v>0</v>
      </c>
      <c r="M16" s="8">
        <v>81</v>
      </c>
      <c r="N16" s="14">
        <v>0.7</v>
      </c>
    </row>
    <row r="17" spans="1:14" s="10" customFormat="1" x14ac:dyDescent="0.25">
      <c r="A17" s="8" t="s">
        <v>40</v>
      </c>
      <c r="B17" s="8" t="s">
        <v>21</v>
      </c>
      <c r="C17" s="8" t="s">
        <v>44</v>
      </c>
      <c r="D17" s="8" t="s">
        <v>38</v>
      </c>
      <c r="E17" s="8">
        <v>27</v>
      </c>
      <c r="F17" s="8">
        <v>27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90</v>
      </c>
      <c r="N17" s="14">
        <v>0.59</v>
      </c>
    </row>
    <row r="18" spans="1:14" ht="13.8" thickBot="1" x14ac:dyDescent="0.3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96</v>
      </c>
      <c r="F18" s="16">
        <f>SUM(F14:F17)</f>
        <v>89</v>
      </c>
      <c r="G18" s="16">
        <f>SUM(G14:G17)</f>
        <v>0</v>
      </c>
      <c r="H18" s="17"/>
      <c r="I18" s="16">
        <f t="shared" si="0"/>
        <v>7</v>
      </c>
      <c r="J18" s="17"/>
      <c r="K18" s="16">
        <f>SUM(K14:K17)</f>
        <v>0</v>
      </c>
      <c r="L18" s="17">
        <f>K18/E18</f>
        <v>0</v>
      </c>
      <c r="M18" s="20">
        <f>AVERAGE(M14:M17)</f>
        <v>82.75</v>
      </c>
      <c r="N18" s="18">
        <f>AVERAGE(N14:N17)</f>
        <v>0.63749999999999996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1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">
        <v>37</v>
      </c>
      <c r="C27" s="39"/>
      <c r="D27" s="39"/>
      <c r="E27" s="12"/>
      <c r="F27" s="12"/>
      <c r="G27" s="39" t="s">
        <v>36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K12:K13"/>
    <mergeCell ref="L12:L13"/>
    <mergeCell ref="B23:D23"/>
    <mergeCell ref="G23:J23"/>
    <mergeCell ref="B24:D24"/>
    <mergeCell ref="G24:J24"/>
    <mergeCell ref="M12:M13"/>
    <mergeCell ref="N12:N13"/>
    <mergeCell ref="A20:N2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opLeftCell="A7" zoomScale="85" zoomScaleNormal="85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3" t="s">
        <v>5</v>
      </c>
      <c r="E8" s="19">
        <f>'1'!E8</f>
        <v>4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FEB2023-JUL2023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Instrumentación</v>
      </c>
      <c r="B14" s="8" t="s">
        <v>34</v>
      </c>
      <c r="C14" s="8" t="str">
        <f>'1'!C14</f>
        <v>611A</v>
      </c>
      <c r="D14" s="8" t="str">
        <f>'1'!D14</f>
        <v>IMCT</v>
      </c>
      <c r="E14" s="8">
        <f>'1'!E14</f>
        <v>27</v>
      </c>
      <c r="F14" s="8">
        <v>21</v>
      </c>
      <c r="G14" s="8"/>
      <c r="H14" s="9"/>
      <c r="I14" s="8">
        <f t="shared" ref="I14:I19" si="0">(E14-SUM(F14:G14))-K14</f>
        <v>6</v>
      </c>
      <c r="J14" s="9">
        <f t="shared" ref="J14:J19" si="1">I14/E14</f>
        <v>0.22222222222222221</v>
      </c>
      <c r="K14" s="8"/>
      <c r="L14" s="9">
        <f t="shared" ref="L14:L19" si="2">K14/E14</f>
        <v>0</v>
      </c>
      <c r="M14" s="8"/>
      <c r="N14" s="14"/>
    </row>
    <row r="15" spans="1:14" s="10" customFormat="1" x14ac:dyDescent="0.25">
      <c r="A15" s="8" t="str">
        <f>'1'!A15</f>
        <v>Simulación de Sistemas Robóticos</v>
      </c>
      <c r="B15" s="8" t="s">
        <v>34</v>
      </c>
      <c r="C15" s="8" t="str">
        <f>'1'!C15</f>
        <v>811B</v>
      </c>
      <c r="D15" s="8" t="str">
        <f>'1'!D15</f>
        <v>IMCT</v>
      </c>
      <c r="E15" s="8">
        <f>'1'!E15</f>
        <v>14</v>
      </c>
      <c r="F15" s="8">
        <v>17</v>
      </c>
      <c r="G15" s="8"/>
      <c r="H15" s="9"/>
      <c r="I15" s="8">
        <f t="shared" si="0"/>
        <v>-3</v>
      </c>
      <c r="J15" s="9">
        <f t="shared" si="1"/>
        <v>-0.21428571428571427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Electrónica Digital</v>
      </c>
      <c r="B16" s="8" t="s">
        <v>34</v>
      </c>
      <c r="C16" s="8" t="str">
        <f>'1'!C16</f>
        <v>611A</v>
      </c>
      <c r="D16" s="8" t="str">
        <f>'1'!D16</f>
        <v>IMCT</v>
      </c>
      <c r="E16" s="8">
        <f>'1'!E16</f>
        <v>28</v>
      </c>
      <c r="F16" s="8">
        <v>27</v>
      </c>
      <c r="G16" s="8"/>
      <c r="H16" s="9"/>
      <c r="I16" s="8">
        <f t="shared" si="0"/>
        <v>1</v>
      </c>
      <c r="J16" s="9">
        <f t="shared" si="1"/>
        <v>3.5714285714285712E-2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Simulación de Sistemas Robóticos</v>
      </c>
      <c r="B17" s="8" t="s">
        <v>34</v>
      </c>
      <c r="C17" s="8" t="str">
        <f>'1'!C17</f>
        <v>811A</v>
      </c>
      <c r="D17" s="8" t="str">
        <f>'1'!D17</f>
        <v>IMCT</v>
      </c>
      <c r="E17" s="8">
        <f>'1'!E17</f>
        <v>27</v>
      </c>
      <c r="F17" s="8">
        <v>13</v>
      </c>
      <c r="G17" s="8"/>
      <c r="H17" s="9"/>
      <c r="I17" s="8">
        <f t="shared" si="0"/>
        <v>14</v>
      </c>
      <c r="J17" s="9">
        <f t="shared" si="1"/>
        <v>0.51851851851851849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e">
        <f>'1'!#REF!</f>
        <v>#REF!</v>
      </c>
      <c r="B18" s="8" t="s">
        <v>34</v>
      </c>
      <c r="C18" s="8" t="e">
        <f>'1'!#REF!</f>
        <v>#REF!</v>
      </c>
      <c r="D18" s="8" t="e">
        <f>'1'!#REF!</f>
        <v>#REF!</v>
      </c>
      <c r="E18" s="8" t="e">
        <f>'1'!#REF!</f>
        <v>#REF!</v>
      </c>
      <c r="F18" s="8">
        <v>10</v>
      </c>
      <c r="G18" s="8"/>
      <c r="H18" s="9"/>
      <c r="I18" s="8" t="e">
        <f t="shared" si="0"/>
        <v>#REF!</v>
      </c>
      <c r="J18" s="9" t="e">
        <f t="shared" si="1"/>
        <v>#REF!</v>
      </c>
      <c r="K18" s="8"/>
      <c r="L18" s="9" t="e">
        <f t="shared" si="2"/>
        <v>#REF!</v>
      </c>
      <c r="M18" s="8"/>
      <c r="N18" s="14"/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 t="e">
        <f>SUM(E14:E18)</f>
        <v>#REF!</v>
      </c>
      <c r="F19" s="16">
        <f>SUM(F14:F18)</f>
        <v>88</v>
      </c>
      <c r="G19" s="16">
        <f>SUM(G14:G18)</f>
        <v>0</v>
      </c>
      <c r="H19" s="17" t="e">
        <f>SUM(F19:G19)/E19</f>
        <v>#REF!</v>
      </c>
      <c r="I19" s="16" t="e">
        <f t="shared" si="0"/>
        <v>#REF!</v>
      </c>
      <c r="J19" s="17" t="e">
        <f t="shared" si="1"/>
        <v>#REF!</v>
      </c>
      <c r="K19" s="16">
        <f>SUM(K14:K18)</f>
        <v>0</v>
      </c>
      <c r="L19" s="17" t="e">
        <f t="shared" si="2"/>
        <v>#REF!</v>
      </c>
      <c r="M19" s="16" t="e">
        <f>AVERAGE(M14:M18)</f>
        <v>#DIV/0!</v>
      </c>
      <c r="N19" s="18" t="e">
        <f>AVERAGE(N14:N18)</f>
        <v>#DIV/0!</v>
      </c>
    </row>
    <row r="21" spans="1:14" ht="120" customHeight="1" x14ac:dyDescent="0.25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tr">
        <f>B10</f>
        <v>DR. JOSE ANGEL NIEVES VAZQUEZ</v>
      </c>
      <c r="C28" s="39"/>
      <c r="D28" s="39"/>
      <c r="E28" s="12"/>
      <c r="F28" s="12"/>
      <c r="G28" s="39" t="s">
        <v>36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9" sqref="H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3" t="s">
        <v>5</v>
      </c>
      <c r="E8" s="19">
        <f>'1'!E8</f>
        <v>4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FEB2023-JUL2023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Instrumentación</v>
      </c>
      <c r="B14" s="8"/>
      <c r="C14" s="8" t="str">
        <f>'1'!C14</f>
        <v>611A</v>
      </c>
      <c r="D14" s="8" t="str">
        <f>'1'!D14</f>
        <v>IMCT</v>
      </c>
      <c r="E14" s="8">
        <f>'1'!E14</f>
        <v>27</v>
      </c>
      <c r="F14" s="8"/>
      <c r="G14" s="8"/>
      <c r="H14" s="9"/>
      <c r="I14" s="8">
        <f t="shared" ref="I14:I28" si="0">(E14-SUM(F14:G14))-K14</f>
        <v>27</v>
      </c>
      <c r="J14" s="9">
        <f t="shared" ref="J14:J28" si="1">I14/E14</f>
        <v>1</v>
      </c>
      <c r="K14" s="8"/>
      <c r="L14" s="9">
        <f t="shared" ref="L14:L28" si="2">K14/E14</f>
        <v>0</v>
      </c>
      <c r="M14" s="8"/>
      <c r="N14" s="14"/>
    </row>
    <row r="15" spans="1:14" s="10" customFormat="1" x14ac:dyDescent="0.25">
      <c r="A15" s="8" t="str">
        <f>'1'!A15</f>
        <v>Simulación de Sistemas Robóticos</v>
      </c>
      <c r="B15" s="8"/>
      <c r="C15" s="8" t="str">
        <f>'1'!C15</f>
        <v>811B</v>
      </c>
      <c r="D15" s="8" t="str">
        <f>'1'!D15</f>
        <v>IMCT</v>
      </c>
      <c r="E15" s="8">
        <f>'1'!E15</f>
        <v>14</v>
      </c>
      <c r="F15" s="8"/>
      <c r="G15" s="8"/>
      <c r="H15" s="9"/>
      <c r="I15" s="8">
        <f t="shared" si="0"/>
        <v>14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Electrónica Digital</v>
      </c>
      <c r="B16" s="8"/>
      <c r="C16" s="8" t="str">
        <f>'1'!C16</f>
        <v>611A</v>
      </c>
      <c r="D16" s="8" t="str">
        <f>'1'!D16</f>
        <v>IMCT</v>
      </c>
      <c r="E16" s="8">
        <f>'1'!E16</f>
        <v>28</v>
      </c>
      <c r="F16" s="8"/>
      <c r="G16" s="8"/>
      <c r="H16" s="9"/>
      <c r="I16" s="8">
        <f t="shared" si="0"/>
        <v>28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Simulación de Sistemas Robóticos</v>
      </c>
      <c r="B17" s="8"/>
      <c r="C17" s="8" t="str">
        <f>'1'!C17</f>
        <v>811A</v>
      </c>
      <c r="D17" s="8" t="str">
        <f>'1'!D17</f>
        <v>IMCT</v>
      </c>
      <c r="E17" s="8">
        <f>'1'!E17</f>
        <v>27</v>
      </c>
      <c r="F17" s="8"/>
      <c r="G17" s="8"/>
      <c r="H17" s="9"/>
      <c r="I17" s="8">
        <f t="shared" si="0"/>
        <v>27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e">
        <f>'1'!#REF!</f>
        <v>#REF!</v>
      </c>
      <c r="B18" s="8"/>
      <c r="C18" s="8" t="e">
        <f>'1'!#REF!</f>
        <v>#REF!</v>
      </c>
      <c r="D18" s="8" t="e">
        <f>'1'!#REF!</f>
        <v>#REF!</v>
      </c>
      <c r="E18" s="8" t="e">
        <f>'1'!#REF!</f>
        <v>#REF!</v>
      </c>
      <c r="F18" s="8"/>
      <c r="G18" s="8"/>
      <c r="H18" s="9"/>
      <c r="I18" s="8" t="e">
        <f t="shared" si="0"/>
        <v>#REF!</v>
      </c>
      <c r="J18" s="9" t="e">
        <f t="shared" si="1"/>
        <v>#REF!</v>
      </c>
      <c r="K18" s="8"/>
      <c r="L18" s="9" t="e">
        <f t="shared" si="2"/>
        <v>#REF!</v>
      </c>
      <c r="M18" s="8"/>
      <c r="N18" s="14"/>
    </row>
    <row r="19" spans="1:14" s="10" customFormat="1" x14ac:dyDescent="0.25">
      <c r="A19" s="8" t="e">
        <f>'1'!#REF!</f>
        <v>#REF!</v>
      </c>
      <c r="B19" s="8"/>
      <c r="C19" s="8" t="e">
        <f>'1'!#REF!</f>
        <v>#REF!</v>
      </c>
      <c r="D19" s="8" t="e">
        <f>'1'!#REF!</f>
        <v>#REF!</v>
      </c>
      <c r="E19" s="8" t="e">
        <f>'1'!#REF!</f>
        <v>#REF!</v>
      </c>
      <c r="F19" s="8"/>
      <c r="G19" s="8"/>
      <c r="H19" s="9"/>
      <c r="I19" s="8" t="e">
        <f t="shared" si="0"/>
        <v>#REF!</v>
      </c>
      <c r="J19" s="9" t="e">
        <f t="shared" si="1"/>
        <v>#REF!</v>
      </c>
      <c r="K19" s="8"/>
      <c r="L19" s="9" t="e">
        <f t="shared" si="2"/>
        <v>#REF!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0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1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JOSE ANGEL NIEVES VAZQUEZ</v>
      </c>
      <c r="C37" s="39"/>
      <c r="D37" s="39"/>
      <c r="E37" s="12"/>
      <c r="F37" s="12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H19" sqref="H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3" t="s">
        <v>5</v>
      </c>
      <c r="E8" s="19">
        <f>'1'!E8</f>
        <v>4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FEB2023-JUL2023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Instrumentación</v>
      </c>
      <c r="B14" s="8"/>
      <c r="C14" s="8" t="str">
        <f>'1'!C14</f>
        <v>611A</v>
      </c>
      <c r="D14" s="8" t="str">
        <f>'1'!D14</f>
        <v>IMCT</v>
      </c>
      <c r="E14" s="8">
        <f>'1'!E14</f>
        <v>27</v>
      </c>
      <c r="F14" s="8"/>
      <c r="G14" s="8"/>
      <c r="H14" s="9"/>
      <c r="I14" s="8">
        <f t="shared" ref="I14:I28" si="0">(E14-SUM(F14:G14))-K14</f>
        <v>27</v>
      </c>
      <c r="J14" s="9">
        <f t="shared" ref="J14:J28" si="1">I14/E14</f>
        <v>1</v>
      </c>
      <c r="K14" s="8"/>
      <c r="L14" s="9">
        <f t="shared" ref="L14:L28" si="2">K14/E14</f>
        <v>0</v>
      </c>
      <c r="M14" s="8"/>
      <c r="N14" s="14"/>
    </row>
    <row r="15" spans="1:14" s="10" customFormat="1" x14ac:dyDescent="0.25">
      <c r="A15" s="8" t="str">
        <f>'1'!A15</f>
        <v>Simulación de Sistemas Robóticos</v>
      </c>
      <c r="B15" s="8"/>
      <c r="C15" s="8" t="str">
        <f>'1'!C15</f>
        <v>811B</v>
      </c>
      <c r="D15" s="8" t="str">
        <f>'1'!D15</f>
        <v>IMCT</v>
      </c>
      <c r="E15" s="8">
        <f>'1'!E15</f>
        <v>14</v>
      </c>
      <c r="F15" s="8"/>
      <c r="G15" s="8"/>
      <c r="H15" s="9"/>
      <c r="I15" s="8">
        <f t="shared" si="0"/>
        <v>14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Electrónica Digital</v>
      </c>
      <c r="B16" s="8"/>
      <c r="C16" s="8" t="str">
        <f>'1'!C16</f>
        <v>611A</v>
      </c>
      <c r="D16" s="8" t="str">
        <f>'1'!D16</f>
        <v>IMCT</v>
      </c>
      <c r="E16" s="8">
        <f>'1'!E16</f>
        <v>28</v>
      </c>
      <c r="F16" s="8"/>
      <c r="G16" s="8"/>
      <c r="H16" s="9"/>
      <c r="I16" s="8">
        <f t="shared" si="0"/>
        <v>28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Simulación de Sistemas Robóticos</v>
      </c>
      <c r="B17" s="8"/>
      <c r="C17" s="8" t="str">
        <f>'1'!C17</f>
        <v>811A</v>
      </c>
      <c r="D17" s="8" t="str">
        <f>'1'!D17</f>
        <v>IMCT</v>
      </c>
      <c r="E17" s="8">
        <f>'1'!E17</f>
        <v>27</v>
      </c>
      <c r="F17" s="8"/>
      <c r="G17" s="8"/>
      <c r="H17" s="9"/>
      <c r="I17" s="8">
        <f t="shared" si="0"/>
        <v>27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e">
        <f>'1'!#REF!</f>
        <v>#REF!</v>
      </c>
      <c r="B18" s="8"/>
      <c r="C18" s="8" t="e">
        <f>'1'!#REF!</f>
        <v>#REF!</v>
      </c>
      <c r="D18" s="8" t="e">
        <f>'1'!#REF!</f>
        <v>#REF!</v>
      </c>
      <c r="E18" s="8" t="e">
        <f>'1'!#REF!</f>
        <v>#REF!</v>
      </c>
      <c r="F18" s="8"/>
      <c r="G18" s="8"/>
      <c r="H18" s="9"/>
      <c r="I18" s="8" t="e">
        <f t="shared" si="0"/>
        <v>#REF!</v>
      </c>
      <c r="J18" s="9" t="e">
        <f t="shared" si="1"/>
        <v>#REF!</v>
      </c>
      <c r="K18" s="8"/>
      <c r="L18" s="9" t="e">
        <f t="shared" si="2"/>
        <v>#REF!</v>
      </c>
      <c r="M18" s="8"/>
      <c r="N18" s="14"/>
    </row>
    <row r="19" spans="1:14" s="10" customFormat="1" x14ac:dyDescent="0.25">
      <c r="A19" s="8" t="e">
        <f>'1'!#REF!</f>
        <v>#REF!</v>
      </c>
      <c r="B19" s="8"/>
      <c r="C19" s="8" t="e">
        <f>'1'!#REF!</f>
        <v>#REF!</v>
      </c>
      <c r="D19" s="8" t="e">
        <f>'1'!#REF!</f>
        <v>#REF!</v>
      </c>
      <c r="E19" s="8" t="e">
        <f>'1'!#REF!</f>
        <v>#REF!</v>
      </c>
      <c r="F19" s="8"/>
      <c r="G19" s="8"/>
      <c r="H19" s="9"/>
      <c r="I19" s="8" t="e">
        <f t="shared" si="0"/>
        <v>#REF!</v>
      </c>
      <c r="J19" s="9" t="e">
        <f t="shared" si="1"/>
        <v>#REF!</v>
      </c>
      <c r="K19" s="8"/>
      <c r="L19" s="9" t="e">
        <f t="shared" si="2"/>
        <v>#REF!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0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1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JOSE ANGEL NIEVES VAZQUEZ</v>
      </c>
      <c r="C37" s="39"/>
      <c r="D37" s="39"/>
      <c r="E37" s="12"/>
      <c r="F37" s="12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2" zoomScale="85" zoomScaleNormal="85" zoomScaleSheetLayoutView="100" workbookViewId="0">
      <selection activeCell="F14" sqref="F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30</v>
      </c>
      <c r="C8" s="33"/>
      <c r="D8" s="13" t="s">
        <v>5</v>
      </c>
      <c r="E8" s="19">
        <v>6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FEB2023-JUL2023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Instrumentación</v>
      </c>
      <c r="B14" s="8">
        <v>1</v>
      </c>
      <c r="C14" s="8" t="str">
        <f>'1'!C14</f>
        <v>611A</v>
      </c>
      <c r="D14" s="8" t="str">
        <f>'1'!D14</f>
        <v>IMCT</v>
      </c>
      <c r="E14" s="8">
        <f>'1'!E14</f>
        <v>27</v>
      </c>
      <c r="F14" s="8"/>
      <c r="G14" s="8"/>
      <c r="H14" s="9">
        <f>(F14+G14)/E14</f>
        <v>0</v>
      </c>
      <c r="I14" s="8">
        <f t="shared" ref="I14:I18" si="0">(E14-SUM(F14:G14))-K14</f>
        <v>27</v>
      </c>
      <c r="J14" s="9">
        <f t="shared" ref="J14:J18" si="1">I14/E14</f>
        <v>1</v>
      </c>
      <c r="K14" s="8"/>
      <c r="L14" s="9">
        <f t="shared" ref="L14:L18" si="2">K14/E14</f>
        <v>0</v>
      </c>
      <c r="M14" s="8"/>
      <c r="N14" s="14"/>
    </row>
    <row r="15" spans="1:14" s="10" customFormat="1" x14ac:dyDescent="0.25">
      <c r="A15" s="8" t="str">
        <f>'1'!A15</f>
        <v>Simulación de Sistemas Robóticos</v>
      </c>
      <c r="B15" s="8">
        <v>1</v>
      </c>
      <c r="C15" s="8" t="str">
        <f>'1'!C15</f>
        <v>811B</v>
      </c>
      <c r="D15" s="8" t="str">
        <f>'1'!D15</f>
        <v>IMCT</v>
      </c>
      <c r="E15" s="8">
        <f>'1'!E15</f>
        <v>14</v>
      </c>
      <c r="F15" s="8"/>
      <c r="G15" s="8"/>
      <c r="H15" s="9">
        <f t="shared" ref="H15:H17" si="3">(F15+G15)/E15</f>
        <v>0</v>
      </c>
      <c r="I15" s="8">
        <f t="shared" si="0"/>
        <v>14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Electrónica Digital</v>
      </c>
      <c r="B16" s="8">
        <v>1</v>
      </c>
      <c r="C16" s="8" t="str">
        <f>'1'!C16</f>
        <v>611A</v>
      </c>
      <c r="D16" s="8" t="str">
        <f>'1'!D16</f>
        <v>IMCT</v>
      </c>
      <c r="E16" s="8">
        <f>'1'!E16</f>
        <v>28</v>
      </c>
      <c r="F16" s="8"/>
      <c r="G16" s="8"/>
      <c r="H16" s="9">
        <f t="shared" si="3"/>
        <v>0</v>
      </c>
      <c r="I16" s="8">
        <f t="shared" si="0"/>
        <v>28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Simulación de Sistemas Robóticos</v>
      </c>
      <c r="B17" s="8">
        <v>1</v>
      </c>
      <c r="C17" s="8" t="str">
        <f>'1'!C17</f>
        <v>811A</v>
      </c>
      <c r="D17" s="8" t="str">
        <f>'1'!D17</f>
        <v>IMCT</v>
      </c>
      <c r="E17" s="8">
        <f>'1'!E17</f>
        <v>27</v>
      </c>
      <c r="F17" s="8"/>
      <c r="G17" s="8"/>
      <c r="H17" s="9">
        <f t="shared" si="3"/>
        <v>0</v>
      </c>
      <c r="I17" s="8">
        <f t="shared" si="0"/>
        <v>27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ht="13.8" thickBot="1" x14ac:dyDescent="0.3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96</v>
      </c>
      <c r="F18" s="16">
        <f>SUM(F14:F17)</f>
        <v>0</v>
      </c>
      <c r="G18" s="16">
        <f>SUM(G14:G17)</f>
        <v>0</v>
      </c>
      <c r="H18" s="17">
        <f>SUM(F18:G18)/E18</f>
        <v>0</v>
      </c>
      <c r="I18" s="16">
        <f t="shared" si="0"/>
        <v>96</v>
      </c>
      <c r="J18" s="17">
        <f t="shared" si="1"/>
        <v>1</v>
      </c>
      <c r="K18" s="16">
        <f>SUM(K14:K17)</f>
        <v>0</v>
      </c>
      <c r="L18" s="17">
        <f t="shared" si="2"/>
        <v>0</v>
      </c>
      <c r="M18" s="16" t="e">
        <f>AVERAGE(M14:M17)</f>
        <v>#DIV/0!</v>
      </c>
      <c r="N18" s="18" t="e">
        <f>AVERAGE(N14:N17)</f>
        <v>#DIV/0!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1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Jose Angel Nieves Vázquez</v>
      </c>
      <c r="C27" s="39"/>
      <c r="D27" s="39"/>
      <c r="E27" s="12"/>
      <c r="F27" s="12"/>
      <c r="G27" s="39" t="s">
        <v>33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dcterms:created xsi:type="dcterms:W3CDTF">2021-11-22T14:45:25Z</dcterms:created>
  <dcterms:modified xsi:type="dcterms:W3CDTF">2023-03-23T20:31:07Z</dcterms:modified>
  <cp:category/>
  <cp:contentStatus/>
</cp:coreProperties>
</file>