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ESCOLARIZADO\REPORTES  PARCIALES\"/>
    </mc:Choice>
  </mc:AlternateContent>
  <xr:revisionPtr revIDLastSave="0" documentId="13_ncr:1_{350D5F51-428C-4135-993E-C272414C97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3" l="1"/>
  <c r="D16" i="23"/>
  <c r="D17" i="23"/>
  <c r="L15" i="22"/>
  <c r="D17" i="22"/>
  <c r="D16" i="22"/>
  <c r="D15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F2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F28" i="23"/>
  <c r="I28" i="23" s="1"/>
  <c r="D14" i="23"/>
  <c r="C14" i="23"/>
  <c r="B10" i="23"/>
  <c r="B37" i="23" s="1"/>
  <c r="L8" i="23"/>
  <c r="H8" i="23"/>
  <c r="E8" i="23"/>
  <c r="C14" i="22"/>
  <c r="D14" i="22"/>
  <c r="B10" i="22"/>
  <c r="B35" i="22" s="1"/>
  <c r="L8" i="22"/>
  <c r="H8" i="22"/>
  <c r="E8" i="22"/>
  <c r="N26" i="22"/>
  <c r="M26" i="22"/>
  <c r="F26" i="22"/>
  <c r="B37" i="10"/>
  <c r="N28" i="10"/>
  <c r="M28" i="10"/>
  <c r="K28" i="10"/>
  <c r="G28" i="10"/>
  <c r="F28" i="10"/>
  <c r="E28" i="10"/>
  <c r="L14" i="10"/>
  <c r="I14" i="22" l="1"/>
  <c r="I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E28" i="24"/>
  <c r="L14" i="23"/>
  <c r="E28" i="23"/>
  <c r="L14" i="22"/>
  <c r="E26" i="22"/>
  <c r="I28" i="25" l="1"/>
  <c r="J28" i="25" s="1"/>
  <c r="L28" i="25"/>
  <c r="H28" i="25"/>
  <c r="I28" i="24"/>
  <c r="L28" i="24"/>
  <c r="L28" i="23"/>
  <c r="I26" i="22"/>
  <c r="L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<sst xmlns="http://schemas.openxmlformats.org/spreadsheetml/2006/main" count="208" uniqueCount="46">
  <si>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</si>
  <si>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</si>
  <si>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</si>
  <si>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</si>
  <si>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</si>
  <si>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</si>
  <si>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</si>
  <si>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</si>
  <si>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</si>
  <si>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</si>
  <si>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</si>
  <si>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</si>
  <si>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</si>
  <si>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</si>
  <si>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</si>
  <si>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</si>
  <si>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</si>
  <si>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</si>
  <si>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</si>
  <si>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</si>
  <si>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</si>
  <si>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</si>
  <si>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</si>
  <si>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</si>
  <si>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</si>
  <si>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</si>
  <si>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</si>
  <si>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</si>
  <si>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</si>
  <si>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</si>
  <si>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</si>
  <si>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</si>
  <si>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PROFESOR:</t>
  </si>
  <si>
    <t>FEB-JUL2023</t>
  </si>
  <si>
    <t>ME. MARTA GABRIELA LIMON OROZCO</t>
  </si>
  <si>
    <t>MII. MARIA DE LA CRUZ PORRAS ARIAS</t>
  </si>
  <si>
    <t>IIND</t>
  </si>
  <si>
    <t>II</t>
  </si>
  <si>
    <t>III</t>
  </si>
  <si>
    <t>ESTUDIO DEL TRABAJO II</t>
  </si>
  <si>
    <t>GESTION DE L APRODUCTIVIDAD</t>
  </si>
  <si>
    <t>401 A</t>
  </si>
  <si>
    <t>401 B</t>
  </si>
  <si>
    <t>401 C</t>
  </si>
  <si>
    <t>801 A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</si>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</sst>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252172</xdr:colOff>
      <xdr:row>33</xdr:row>
      <xdr:rowOff>707197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7D4427-43C2-901F-532E-4AD62BF8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380941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3</xdr:col>
      <xdr:colOff>252172</xdr:colOff>
      <xdr:row>31</xdr:row>
      <xdr:rowOff>707197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8566D0-E64E-518C-1A07-B3BA3EAF0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141882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239059</xdr:colOff>
      <xdr:row>32</xdr:row>
      <xdr:rowOff>156882</xdr:rowOff>
    </xdr:from>
    <xdr:to>
      <xdr:col>3</xdr:col>
      <xdr:colOff>491231</xdr:colOff>
      <xdr:row>33</xdr:row>
      <xdr:rowOff>699726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4C930B9-9DBC-5303-14B3-6B6B9740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8471" y="7500470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59765</xdr:colOff>
      <xdr:row>33</xdr:row>
      <xdr:rowOff>29882</xdr:rowOff>
    </xdr:from>
    <xdr:to>
      <xdr:col>3</xdr:col>
      <xdr:colOff>640643</xdr:colOff>
      <xdr:row>33</xdr:row>
      <xdr:rowOff>737079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9B18B7-6D56-9BC8-DDA7-72BD87A0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7883" y="7537823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L28" sqref="L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35" t="s">
        <v>33</v>
      </c>
      <c r="M8" s="35"/>
      <c r="N8" s="35"/>
    </row>
    <row r="10" spans="1:14" ht="13" x14ac:dyDescent="0.3">
      <c r="A10" s="4" t="s">
        <v>32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39</v>
      </c>
      <c r="B14" s="9" t="s">
        <v>21</v>
      </c>
      <c r="C14" s="9" t="s">
        <v>41</v>
      </c>
      <c r="D14" s="9" t="s">
        <v>36</v>
      </c>
      <c r="E14" s="9">
        <v>20</v>
      </c>
      <c r="F14" s="9">
        <v>18</v>
      </c>
      <c r="G14" s="9"/>
      <c r="H14" s="10"/>
      <c r="I14" s="9">
        <v>2</v>
      </c>
      <c r="J14" s="10"/>
      <c r="K14" s="9">
        <v>0</v>
      </c>
      <c r="L14" s="10">
        <f t="shared" ref="L14" si="0">K14/E14</f>
        <v>0</v>
      </c>
      <c r="M14" s="9">
        <v>74</v>
      </c>
      <c r="N14" s="15">
        <v>0.7</v>
      </c>
    </row>
    <row r="15" spans="1:14" s="11" customFormat="1" x14ac:dyDescent="0.25">
      <c r="A15" s="8" t="s">
        <v>39</v>
      </c>
      <c r="B15" s="9" t="s">
        <v>21</v>
      </c>
      <c r="C15" s="9" t="s">
        <v>42</v>
      </c>
      <c r="D15" s="9" t="s">
        <v>36</v>
      </c>
      <c r="E15" s="9">
        <v>14</v>
      </c>
      <c r="F15" s="9">
        <v>13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0.79</v>
      </c>
    </row>
    <row r="16" spans="1:14" s="11" customFormat="1" ht="17" customHeight="1" x14ac:dyDescent="0.25">
      <c r="A16" s="8" t="s">
        <v>39</v>
      </c>
      <c r="B16" s="9" t="s">
        <v>21</v>
      </c>
      <c r="C16" s="9" t="s">
        <v>43</v>
      </c>
      <c r="D16" s="9" t="s">
        <v>36</v>
      </c>
      <c r="E16" s="9">
        <v>20</v>
      </c>
      <c r="F16" s="9">
        <v>18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84</v>
      </c>
      <c r="N16" s="15">
        <v>0.75</v>
      </c>
    </row>
    <row r="17" spans="1:14" s="11" customFormat="1" x14ac:dyDescent="0.25">
      <c r="A17" s="8" t="s">
        <v>40</v>
      </c>
      <c r="B17" s="9" t="s">
        <v>21</v>
      </c>
      <c r="C17" s="9" t="s">
        <v>44</v>
      </c>
      <c r="D17" s="9" t="s">
        <v>36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0.74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68</v>
      </c>
      <c r="G28" s="17">
        <f>SUM(G14:G27)</f>
        <v>0</v>
      </c>
      <c r="H28" s="18"/>
      <c r="I28" s="17">
        <f t="shared" ref="I28" si="1">(E28-SUM(F28:G28))-K28</f>
        <v>5</v>
      </c>
      <c r="J28" s="18"/>
      <c r="K28" s="17">
        <f>SUM(K14:K27)</f>
        <v>0</v>
      </c>
      <c r="L28" s="18">
        <v>0</v>
      </c>
      <c r="M28" s="17">
        <f>AVERAGE(M14:M27)</f>
        <v>84.5</v>
      </c>
      <c r="N28" s="19">
        <f>AVERAGE(N14:N27)</f>
        <v>0.74500000000000011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ME. MARTA GABRIELA LIMON OROZCO</v>
      </c>
      <c r="C37" s="41"/>
      <c r="D37" s="41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5" zoomScale="85" zoomScaleNormal="85" zoomScaleSheetLayoutView="100" workbookViewId="0">
      <selection activeCell="K26" sqref="K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FEB-JUL2023</v>
      </c>
      <c r="M8" s="35"/>
      <c r="N8" s="35"/>
    </row>
    <row r="10" spans="1:14" ht="13" x14ac:dyDescent="0.3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39</v>
      </c>
      <c r="B14" s="9" t="s">
        <v>37</v>
      </c>
      <c r="C14" s="9" t="str">
        <f>'1'!C14</f>
        <v>401 A</v>
      </c>
      <c r="D14" s="9" t="str">
        <f>'1'!D14</f>
        <v>IIND</v>
      </c>
      <c r="E14" s="9">
        <v>20</v>
      </c>
      <c r="F14" s="9">
        <v>11</v>
      </c>
      <c r="G14" s="9"/>
      <c r="H14" s="10"/>
      <c r="I14" s="9">
        <f t="shared" ref="I14:I26" si="0">(E14-SUM(F14:G14))-K14</f>
        <v>9</v>
      </c>
      <c r="J14" s="10"/>
      <c r="K14" s="9">
        <v>0</v>
      </c>
      <c r="L14" s="10">
        <f t="shared" ref="L14:L26" si="1">K14/E14</f>
        <v>0</v>
      </c>
      <c r="M14" s="9">
        <v>43.3</v>
      </c>
      <c r="N14" s="15">
        <v>0.55000000000000004</v>
      </c>
    </row>
    <row r="15" spans="1:14" s="11" customFormat="1" x14ac:dyDescent="0.25">
      <c r="A15" s="8" t="s">
        <v>39</v>
      </c>
      <c r="B15" s="9" t="s">
        <v>37</v>
      </c>
      <c r="C15" s="9" t="s">
        <v>42</v>
      </c>
      <c r="D15" s="9" t="str">
        <f>'1'!D15</f>
        <v>IIND</v>
      </c>
      <c r="E15" s="9">
        <v>14</v>
      </c>
      <c r="F15" s="9">
        <v>13</v>
      </c>
      <c r="G15" s="9"/>
      <c r="H15" s="10"/>
      <c r="I15" s="9"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0.93</v>
      </c>
    </row>
    <row r="16" spans="1:14" s="11" customFormat="1" ht="25" x14ac:dyDescent="0.25">
      <c r="A16" s="8" t="s">
        <v>39</v>
      </c>
      <c r="B16" s="9" t="s">
        <v>37</v>
      </c>
      <c r="C16" s="9" t="s">
        <v>43</v>
      </c>
      <c r="D16" s="9" t="str">
        <f>'1'!D16</f>
        <v>IIND</v>
      </c>
      <c r="E16" s="9">
        <v>20</v>
      </c>
      <c r="F16" s="9">
        <v>18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76</v>
      </c>
      <c r="N16" s="15">
        <v>0.7</v>
      </c>
    </row>
    <row r="17" spans="1:14" s="11" customFormat="1" x14ac:dyDescent="0.25">
      <c r="A17" s="8" t="s">
        <v>40</v>
      </c>
      <c r="B17" s="9" t="s">
        <v>37</v>
      </c>
      <c r="C17" s="9" t="s">
        <v>44</v>
      </c>
      <c r="D17" s="9" t="str">
        <f>'1'!D17</f>
        <v>IIND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87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73</v>
      </c>
      <c r="F26" s="17">
        <f>SUM(F14:F25)</f>
        <v>59</v>
      </c>
      <c r="G26" s="17"/>
      <c r="H26" s="18"/>
      <c r="I26" s="17">
        <f t="shared" si="0"/>
        <v>14</v>
      </c>
      <c r="J26" s="18"/>
      <c r="K26" s="17">
        <v>0</v>
      </c>
      <c r="L26" s="18">
        <f t="shared" si="1"/>
        <v>0</v>
      </c>
      <c r="M26" s="17">
        <f>AVERAGE(M14:M25)</f>
        <v>72.075000000000003</v>
      </c>
      <c r="N26" s="19">
        <f>AVERAGE(N14:N25)</f>
        <v>0.75499999999999989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ht="13" x14ac:dyDescent="0.3">
      <c r="B31" s="38" t="s">
        <v>27</v>
      </c>
      <c r="C31" s="38"/>
      <c r="D31" s="38"/>
      <c r="G31" s="23" t="s">
        <v>28</v>
      </c>
      <c r="H31" s="23"/>
      <c r="I31" s="23"/>
      <c r="J31" s="23"/>
    </row>
    <row r="32" spans="1:14" ht="62.25" customHeight="1" x14ac:dyDescent="0.25">
      <c r="B32" s="39"/>
      <c r="C32" s="39"/>
      <c r="D32" s="39"/>
      <c r="G32" s="35"/>
      <c r="H32" s="35"/>
      <c r="I32" s="35"/>
      <c r="J32" s="35"/>
    </row>
    <row r="33" spans="1:10" hidden="1" x14ac:dyDescent="0.25">
      <c r="A33" s="40" t="e">
        <v>#REF!</v>
      </c>
      <c r="B33" s="40"/>
      <c r="C33" s="6"/>
      <c r="E33" s="40"/>
      <c r="F33" s="40"/>
      <c r="G33" s="40"/>
      <c r="H33" s="40"/>
    </row>
    <row r="34" spans="1:10" hidden="1" x14ac:dyDescent="0.25"/>
    <row r="35" spans="1:10" ht="45" customHeight="1" x14ac:dyDescent="0.25">
      <c r="B35" s="41" t="str">
        <f>B10</f>
        <v>ME. MARTA GABRIELA LIMON OROZCO</v>
      </c>
      <c r="C35" s="41"/>
      <c r="D35" s="41"/>
      <c r="E35" s="13"/>
      <c r="F35" s="13"/>
      <c r="G35" s="42" t="s">
        <v>35</v>
      </c>
      <c r="H35" s="42"/>
      <c r="I35" s="42"/>
      <c r="J35" s="42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K28" sqref="K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FEB-JUL2023</v>
      </c>
      <c r="M8" s="35"/>
      <c r="N8" s="35"/>
    </row>
    <row r="10" spans="1:14" ht="13" x14ac:dyDescent="0.3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39</v>
      </c>
      <c r="B14" s="9" t="s">
        <v>38</v>
      </c>
      <c r="C14" s="9" t="str">
        <f>'1'!C14</f>
        <v>401 A</v>
      </c>
      <c r="D14" s="9" t="str">
        <f>'1'!D14</f>
        <v>IIND</v>
      </c>
      <c r="E14" s="9">
        <v>20</v>
      </c>
      <c r="F14" s="9">
        <v>14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62</v>
      </c>
      <c r="N14" s="15">
        <v>0.7</v>
      </c>
    </row>
    <row r="15" spans="1:14" s="11" customFormat="1" x14ac:dyDescent="0.25">
      <c r="A15" s="8" t="s">
        <v>39</v>
      </c>
      <c r="B15" s="9" t="s">
        <v>38</v>
      </c>
      <c r="C15" s="9" t="s">
        <v>42</v>
      </c>
      <c r="D15" s="9" t="str">
        <f>'1'!D15</f>
        <v>IIND</v>
      </c>
      <c r="E15" s="9">
        <v>14</v>
      </c>
      <c r="F15" s="9">
        <v>9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60</v>
      </c>
      <c r="N15" s="15">
        <v>0.64</v>
      </c>
    </row>
    <row r="16" spans="1:14" s="11" customFormat="1" ht="25" x14ac:dyDescent="0.25">
      <c r="A16" s="8" t="s">
        <v>39</v>
      </c>
      <c r="B16" s="9" t="s">
        <v>38</v>
      </c>
      <c r="C16" s="9" t="s">
        <v>43</v>
      </c>
      <c r="D16" s="9" t="str">
        <f>'1'!D16</f>
        <v>IIND</v>
      </c>
      <c r="E16" s="9">
        <v>20</v>
      </c>
      <c r="F16" s="9">
        <v>16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69</v>
      </c>
      <c r="N16" s="15">
        <v>0.8</v>
      </c>
    </row>
    <row r="17" spans="1:14" s="11" customFormat="1" x14ac:dyDescent="0.25">
      <c r="A17" s="8" t="s">
        <v>40</v>
      </c>
      <c r="B17" s="9" t="s">
        <v>38</v>
      </c>
      <c r="C17" s="9" t="s">
        <v>44</v>
      </c>
      <c r="D17" s="9" t="str">
        <f>'1'!D17</f>
        <v>IIND</v>
      </c>
      <c r="E17" s="9">
        <v>19</v>
      </c>
      <c r="F17" s="9">
        <v>16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81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55</v>
      </c>
      <c r="G28" s="17"/>
      <c r="H28" s="18"/>
      <c r="I28" s="17">
        <f t="shared" ref="I28" si="1">(E28-SUM(F28:G28))-K28</f>
        <v>18</v>
      </c>
      <c r="J28" s="18"/>
      <c r="K28" s="17">
        <v>0</v>
      </c>
      <c r="L28" s="18">
        <f t="shared" si="0"/>
        <v>0</v>
      </c>
      <c r="M28" s="17">
        <f>AVERAGE(M14:M27)</f>
        <v>68</v>
      </c>
      <c r="N28" s="19">
        <f>AVERAGE(N14:N27)</f>
        <v>0.73249999999999993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ME. MARTA GABRIELA LIMON OROZCO</v>
      </c>
      <c r="C37" s="41"/>
      <c r="D37" s="41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FEB-JUL2023</v>
      </c>
      <c r="M8" s="35"/>
      <c r="N8" s="35"/>
    </row>
    <row r="10" spans="1:14" ht="13" x14ac:dyDescent="0.3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ESTUDIO DEL TRABAJO II</v>
      </c>
      <c r="B14" s="9" t="s">
        <v>45</v>
      </c>
      <c r="C14" s="9" t="str">
        <f>'1'!C14</f>
        <v>401 A</v>
      </c>
      <c r="D14" s="9" t="str">
        <f>'1'!D14</f>
        <v>IIND</v>
      </c>
      <c r="E14" s="9">
        <f>'1'!E14</f>
        <v>20</v>
      </c>
      <c r="F14" s="9">
        <v>14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59</v>
      </c>
      <c r="N14" s="15">
        <v>0.7</v>
      </c>
    </row>
    <row r="15" spans="1:14" s="11" customFormat="1" x14ac:dyDescent="0.25">
      <c r="A15" s="9" t="str">
        <f>'1'!A15</f>
        <v>ESTUDIO DEL TRABAJO II</v>
      </c>
      <c r="B15" s="9" t="s">
        <v>45</v>
      </c>
      <c r="C15" s="9" t="str">
        <f>'1'!C15</f>
        <v>401 B</v>
      </c>
      <c r="D15" s="9" t="str">
        <f>'1'!D15</f>
        <v>IIND</v>
      </c>
      <c r="E15" s="9">
        <f>'1'!E15</f>
        <v>14</v>
      </c>
      <c r="F15" s="9">
        <v>11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68</v>
      </c>
      <c r="N15" s="15">
        <v>0.79</v>
      </c>
    </row>
    <row r="16" spans="1:14" s="11" customFormat="1" ht="25" x14ac:dyDescent="0.25">
      <c r="A16" s="9" t="str">
        <f>'1'!A16</f>
        <v>ESTUDIO DEL TRABAJO II</v>
      </c>
      <c r="B16" s="22" t="s">
        <v>45</v>
      </c>
      <c r="C16" s="9" t="str">
        <f>'1'!C16</f>
        <v>401 C</v>
      </c>
      <c r="D16" s="9" t="str">
        <f>'1'!D16</f>
        <v>IIND</v>
      </c>
      <c r="E16" s="9">
        <f>'1'!E16</f>
        <v>20</v>
      </c>
      <c r="F16" s="9">
        <v>15</v>
      </c>
      <c r="G16" s="9"/>
      <c r="H16" s="10"/>
      <c r="I16" s="9">
        <v>5</v>
      </c>
      <c r="J16" s="10"/>
      <c r="K16" s="9">
        <v>0</v>
      </c>
      <c r="L16" s="10">
        <f t="shared" si="0"/>
        <v>0</v>
      </c>
      <c r="M16" s="9">
        <v>67</v>
      </c>
      <c r="N16" s="15">
        <v>0.75</v>
      </c>
    </row>
    <row r="17" spans="1:14" s="11" customFormat="1" x14ac:dyDescent="0.25">
      <c r="A17" s="9" t="str">
        <f>'1'!A17</f>
        <v>GESTION DE L APRODUCTIVIDAD</v>
      </c>
      <c r="B17" s="9" t="s">
        <v>45</v>
      </c>
      <c r="C17" s="9" t="str">
        <f>'1'!C17</f>
        <v>801 A</v>
      </c>
      <c r="D17" s="9" t="str">
        <f>'1'!D17</f>
        <v>IIND</v>
      </c>
      <c r="E17" s="9">
        <f>'1'!E17</f>
        <v>19</v>
      </c>
      <c r="F17" s="9">
        <v>16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61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56</v>
      </c>
      <c r="G28" s="17"/>
      <c r="H28" s="18"/>
      <c r="I28" s="17">
        <f t="shared" ref="I28" si="1">(E28-SUM(F28:G28))-K28</f>
        <v>17</v>
      </c>
      <c r="J28" s="18"/>
      <c r="K28" s="17">
        <v>0</v>
      </c>
      <c r="L28" s="18">
        <f t="shared" si="0"/>
        <v>0</v>
      </c>
      <c r="M28" s="17">
        <f>AVERAGE(M14:M27)</f>
        <v>63.75</v>
      </c>
      <c r="N28" s="19">
        <f>AVERAGE(N14:N27)</f>
        <v>0.77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ME. MARTA GABRIELA LIMON OROZCO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opLeftCell="A4" zoomScale="110" zoomScaleNormal="110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8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8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8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8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8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FEB-JUL2023</v>
      </c>
      <c r="M8" s="35"/>
      <c r="N8" s="35"/>
    </row>
    <row r="10" spans="1:18" ht="13" x14ac:dyDescent="0.3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8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8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8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  <c r="R14" s="21"/>
    </row>
    <row r="15" spans="1:18" s="11" customFormat="1" x14ac:dyDescent="0.25">
      <c r="A15" s="9" t="str">
        <f>'1'!A15</f>
        <v>ESTUDIO DEL TRABAJO II</v>
      </c>
      <c r="B15" s="9"/>
      <c r="C15" s="9" t="str">
        <f>'1'!C15</f>
        <v>401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8" s="11" customFormat="1" ht="25" x14ac:dyDescent="0.25">
      <c r="A16" s="9" t="str">
        <f>'1'!A16</f>
        <v>ESTUDIO DEL TRABAJO II</v>
      </c>
      <c r="B16" s="9"/>
      <c r="C16" s="9" t="str">
        <f>'1'!C16</f>
        <v>401 C</v>
      </c>
      <c r="D16" s="9" t="str">
        <f>'1'!D16</f>
        <v>IIND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 APRODUCTIVIDAD</v>
      </c>
      <c r="B17" s="9"/>
      <c r="C17" s="9" t="str">
        <f>'1'!C17</f>
        <v>801 A</v>
      </c>
      <c r="D17" s="9" t="str">
        <f>'1'!D17</f>
        <v>IIND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ME. MARTA GABRIELA LIMON OROZCO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2023-06-22T20:30:26Z</dcterms:modified>
  <cp:category/>
  <cp:contentStatus/>
</cp:coreProperties>
</file>