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gabil\OneDrive\Escritorio\FEB-JULI2023 TEC\ESCOLARIZADO\REPORTES  PARCIALES\"/>
    </mc:Choice>
  </mc:AlternateContent>
  <xr:revisionPtr revIDLastSave="0" documentId="13_ncr:1_{A6593875-C6E9-43F3-8018-DAE2D0A5B877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ESTRA401 A" sheetId="1" r:id="rId1"/>
    <sheet name="ESTRA401 B" sheetId="3" r:id="rId2"/>
    <sheet name="ESTRA401 C" sheetId="4" r:id="rId3"/>
    <sheet name="GPRO801 A" sheetId="5" r:id="rId4"/>
  </sheets>
  <externalReferences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5" l="1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10" i="4" l="1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9" i="4"/>
  <c r="N10" i="3" l="1"/>
  <c r="N11" i="3"/>
  <c r="N12" i="3"/>
  <c r="N13" i="3"/>
  <c r="N14" i="3"/>
  <c r="N15" i="3"/>
  <c r="N16" i="3"/>
  <c r="N17" i="3"/>
  <c r="N18" i="3"/>
  <c r="N19" i="3"/>
  <c r="N20" i="3"/>
  <c r="N21" i="3"/>
  <c r="N22" i="3"/>
  <c r="N9" i="3"/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10" i="1"/>
  <c r="D25" i="5" l="1"/>
  <c r="K60" i="5"/>
  <c r="L60" i="5"/>
  <c r="M60" i="5"/>
  <c r="J60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6" i="5"/>
  <c r="D27" i="5"/>
  <c r="K60" i="4"/>
  <c r="L60" i="4"/>
  <c r="M60" i="4"/>
  <c r="K60" i="1"/>
  <c r="L60" i="1"/>
  <c r="M60" i="1"/>
  <c r="K60" i="3"/>
  <c r="L60" i="3"/>
  <c r="M60" i="3"/>
  <c r="J60" i="3"/>
  <c r="J60" i="1"/>
  <c r="J60" i="4"/>
  <c r="D2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M56" i="5"/>
  <c r="L56" i="5"/>
  <c r="K56" i="5"/>
  <c r="J56" i="5"/>
  <c r="M55" i="5"/>
  <c r="L55" i="5"/>
  <c r="L58" i="5" s="1"/>
  <c r="K55" i="5"/>
  <c r="K58" i="5"/>
  <c r="J55" i="5"/>
  <c r="J58" i="5"/>
  <c r="M54" i="5"/>
  <c r="L54" i="5"/>
  <c r="L57" i="5" s="1"/>
  <c r="K54" i="5"/>
  <c r="K57" i="5"/>
  <c r="J54" i="5"/>
  <c r="J57" i="5"/>
  <c r="N54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M56" i="4"/>
  <c r="L56" i="4"/>
  <c r="K56" i="4"/>
  <c r="J56" i="4"/>
  <c r="M55" i="4"/>
  <c r="L55" i="4"/>
  <c r="K55" i="4"/>
  <c r="J55" i="4"/>
  <c r="M54" i="4"/>
  <c r="M57" i="4" s="1"/>
  <c r="L54" i="4"/>
  <c r="L57" i="4" s="1"/>
  <c r="K54" i="4"/>
  <c r="J54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M56" i="3"/>
  <c r="L56" i="3"/>
  <c r="K56" i="3"/>
  <c r="J56" i="3"/>
  <c r="M55" i="3"/>
  <c r="M58" i="3" s="1"/>
  <c r="L55" i="3"/>
  <c r="K55" i="3"/>
  <c r="J55" i="3"/>
  <c r="M54" i="3"/>
  <c r="M57" i="3" s="1"/>
  <c r="L54" i="3"/>
  <c r="L57" i="3" s="1"/>
  <c r="K54" i="3"/>
  <c r="K57" i="3"/>
  <c r="J54" i="3"/>
  <c r="J57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K58" i="3"/>
  <c r="J58" i="3"/>
  <c r="J57" i="4"/>
  <c r="K58" i="4"/>
  <c r="K57" i="4"/>
  <c r="J58" i="4"/>
  <c r="K56" i="1"/>
  <c r="L56" i="1"/>
  <c r="M56" i="1"/>
  <c r="J56" i="1"/>
  <c r="K55" i="1"/>
  <c r="L55" i="1"/>
  <c r="M55" i="1"/>
  <c r="K54" i="1"/>
  <c r="L54" i="1"/>
  <c r="M54" i="1"/>
  <c r="J55" i="1"/>
  <c r="J54" i="1"/>
  <c r="N9" i="1"/>
  <c r="K58" i="1"/>
  <c r="L58" i="1"/>
  <c r="K57" i="1"/>
  <c r="L57" i="1"/>
  <c r="J58" i="1"/>
  <c r="J5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M58" i="5" l="1"/>
  <c r="M57" i="5"/>
  <c r="M58" i="4"/>
  <c r="N55" i="1"/>
  <c r="N58" i="1" s="1"/>
  <c r="N56" i="1"/>
  <c r="M57" i="1"/>
  <c r="N54" i="1"/>
  <c r="N57" i="1" s="1"/>
  <c r="M58" i="1"/>
  <c r="N60" i="1"/>
  <c r="N55" i="5"/>
  <c r="N58" i="5" s="1"/>
  <c r="N56" i="5"/>
  <c r="N57" i="5" s="1"/>
  <c r="N60" i="5"/>
  <c r="L58" i="4"/>
  <c r="N56" i="4"/>
  <c r="N60" i="4"/>
  <c r="N55" i="4"/>
  <c r="N58" i="4" s="1"/>
  <c r="N54" i="4"/>
  <c r="N57" i="4" s="1"/>
  <c r="N54" i="3"/>
  <c r="N55" i="3"/>
  <c r="L58" i="3"/>
  <c r="N60" i="3"/>
  <c r="N56" i="3"/>
  <c r="N58" i="3" l="1"/>
  <c r="N57" i="3"/>
</calcChain>
</file>

<file path=xl/sharedStrings.xml><?xml version="1.0" encoding="utf-8"?>
<sst xmlns="http://schemas.openxmlformats.org/spreadsheetml/2006/main" count="265" uniqueCount="119">
  <si>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</si>
  <si>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</si>
  <si>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</si>
  <si>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</si>
  <si>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</si>
  <si>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</si>
  <si>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</si>
  <si>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</si>
  <si>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</si>
  <si>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</si>
  <si>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</si>
  <si>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</si>
  <si>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</si>
  <si>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</si>
  <si>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</si>
  <si>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</si>
  <si>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</si>
  <si>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</si>
  <si>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</si>
  <si>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</si>
  <si>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ESTUDIO DEL TRABAJO II</t>
  </si>
  <si>
    <t>401 A</t>
  </si>
  <si>
    <t>FEBRERO-JULIO2023</t>
  </si>
  <si>
    <t>ME. MARTA GABRIELA LIMON OROZCO</t>
  </si>
  <si>
    <t>Caporal Valentin César Eduardo</t>
  </si>
  <si>
    <t>Chiguil Pérez Aurora</t>
  </si>
  <si>
    <t>Cruz Juárez Alondra Jared</t>
  </si>
  <si>
    <t>Figueroa Gómez María Fernanda</t>
  </si>
  <si>
    <t>Galindo Catemaxca Maybeth</t>
  </si>
  <si>
    <t>Jaramillo Catemaxca Arleth</t>
  </si>
  <si>
    <t>Mendoza Chigo Jonathan de Jesús</t>
  </si>
  <si>
    <t>Mil Castillo Karla Melissa</t>
  </si>
  <si>
    <t>Mixtega Cayetano Mónica</t>
  </si>
  <si>
    <t>Rincón Pedroza Omar Yoel</t>
  </si>
  <si>
    <t>Riveroll Santos Pablo</t>
  </si>
  <si>
    <t>Sosa Amoroso Zair Otoniel</t>
  </si>
  <si>
    <t>Ton López América Yamilet</t>
  </si>
  <si>
    <t xml:space="preserve">Toto Polito Rosario del Carmen </t>
  </si>
  <si>
    <t>401 C</t>
  </si>
  <si>
    <t>211U0660</t>
  </si>
  <si>
    <t>211U0077</t>
  </si>
  <si>
    <t>211U0566</t>
  </si>
  <si>
    <t>211U0605</t>
  </si>
  <si>
    <t>221U0047</t>
  </si>
  <si>
    <t>211U0102</t>
  </si>
  <si>
    <t>211U0103</t>
  </si>
  <si>
    <t>211U0106</t>
  </si>
  <si>
    <t>211U0107</t>
  </si>
  <si>
    <t>211U0110</t>
  </si>
  <si>
    <t>211U0569</t>
  </si>
  <si>
    <t>221U0048</t>
  </si>
  <si>
    <t>221U0046</t>
  </si>
  <si>
    <t>211U0087</t>
  </si>
  <si>
    <t>211U0091</t>
  </si>
  <si>
    <t>211U0094</t>
  </si>
  <si>
    <t>211U0096</t>
  </si>
  <si>
    <t>211U0104</t>
  </si>
  <si>
    <t>201U0549</t>
  </si>
  <si>
    <t>211U0117</t>
  </si>
  <si>
    <t>PROMEDIO</t>
  </si>
  <si>
    <t>PROMEDIO:</t>
  </si>
  <si>
    <t>401 B</t>
  </si>
  <si>
    <t>ME.MARTA GABRIELA LIMON OROZCO</t>
  </si>
  <si>
    <t>801 A</t>
  </si>
  <si>
    <t>GESTION DE LA PRODUCTIVIDAD</t>
  </si>
  <si>
    <t>INSTITUTO TECNOLOGICO SUPERIOR DE SAN ANDRES TUXTLA</t>
  </si>
  <si>
    <t>211U0078</t>
  </si>
  <si>
    <t>211U0085</t>
  </si>
  <si>
    <t>211U0601</t>
  </si>
  <si>
    <t>201U0029</t>
  </si>
  <si>
    <t>211U0606</t>
  </si>
  <si>
    <t>211U0100</t>
  </si>
  <si>
    <t>211U0101</t>
  </si>
  <si>
    <t>211U0113</t>
  </si>
  <si>
    <t>211U0115</t>
  </si>
  <si>
    <t>211U0116</t>
  </si>
  <si>
    <t>211U0119</t>
  </si>
  <si>
    <t>211U0122</t>
  </si>
  <si>
    <t>211U0072</t>
  </si>
  <si>
    <t>211U0082</t>
  </si>
  <si>
    <t>191U0033</t>
  </si>
  <si>
    <t>191U0041</t>
  </si>
  <si>
    <t>191U0050</t>
  </si>
  <si>
    <t>191U0052</t>
  </si>
  <si>
    <t>191U0054</t>
  </si>
  <si>
    <t>191U0062</t>
  </si>
  <si>
    <t>191U0069</t>
  </si>
  <si>
    <t>181U0080</t>
  </si>
  <si>
    <t>191U0070</t>
  </si>
  <si>
    <t>181U0086</t>
  </si>
  <si>
    <t>191U0076</t>
  </si>
  <si>
    <t>191U0080</t>
  </si>
  <si>
    <t>191U0085</t>
  </si>
  <si>
    <t>191U0013</t>
  </si>
  <si>
    <t>191U0019</t>
  </si>
  <si>
    <t>191U0023</t>
  </si>
  <si>
    <t>191U0055</t>
  </si>
  <si>
    <t>171U0032</t>
  </si>
  <si>
    <t>191U0086</t>
  </si>
  <si>
    <t>211U0070</t>
  </si>
  <si>
    <t>211U0071</t>
  </si>
  <si>
    <t>211U0073</t>
  </si>
  <si>
    <t>211U0075</t>
  </si>
  <si>
    <t>211U0081</t>
  </si>
  <si>
    <t>211U0083</t>
  </si>
  <si>
    <t>211U0086</t>
  </si>
  <si>
    <t>211U0092</t>
  </si>
  <si>
    <t>211U0093</t>
  </si>
  <si>
    <t>211U0505</t>
  </si>
  <si>
    <t>211U0099</t>
  </si>
  <si>
    <t>211U0105</t>
  </si>
  <si>
    <t>211U0109</t>
  </si>
  <si>
    <t>211U0114</t>
  </si>
  <si>
    <t>211U0121</t>
  </si>
  <si>
    <t>211U0123</t>
  </si>
  <si>
    <t>211U0067</t>
  </si>
  <si>
    <t>211U0599</t>
  </si>
  <si>
    <t>211U0095</t>
  </si>
  <si>
    <t>211U0068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</si>
</sst>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4" borderId="8" xfId="1" applyNumberFormat="1" applyFont="1" applyFill="1" applyBorder="1" applyAlignment="1">
      <alignment horizontal="center"/>
    </xf>
    <xf numFmtId="0" fontId="3" fillId="2" borderId="8" xfId="1" applyNumberFormat="1" applyFont="1" applyFill="1" applyBorder="1" applyAlignment="1">
      <alignment horizontal="center"/>
    </xf>
    <xf numFmtId="0" fontId="0" fillId="5" borderId="2" xfId="0" applyFill="1" applyBorder="1"/>
    <xf numFmtId="0" fontId="0" fillId="0" borderId="1" xfId="0" applyBorder="1"/>
    <xf numFmtId="0" fontId="0" fillId="0" borderId="0" xfId="0" applyAlignment="1">
      <alignment wrapText="1"/>
    </xf>
    <xf numFmtId="0" fontId="6" fillId="0" borderId="1" xfId="0" applyFont="1" applyBorder="1"/>
    <xf numFmtId="0" fontId="6" fillId="0" borderId="0" xfId="0" applyFont="1"/>
    <xf numFmtId="0" fontId="0" fillId="2" borderId="2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9" fontId="1" fillId="3" borderId="0" xfId="1" applyFont="1" applyFill="1" applyBorder="1" applyAlignment="1">
      <alignment horizontal="center"/>
    </xf>
    <xf numFmtId="9" fontId="5" fillId="3" borderId="0" xfId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14" fontId="6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332619</xdr:colOff>
      <xdr:row>61</xdr:row>
      <xdr:rowOff>90715</xdr:rowOff>
    </xdr:from>
    <xdr:to>
      <xdr:col>12</xdr:col>
      <xdr:colOff>1729</xdr:colOff>
      <xdr:row>65</xdr:row>
      <xdr:rowOff>72198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534EC-8F4C-0421-C78C-2B512CE92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7381" y="11029346"/>
          <a:ext cx="969348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45357</xdr:colOff>
      <xdr:row>61</xdr:row>
      <xdr:rowOff>173869</xdr:rowOff>
    </xdr:from>
    <xdr:to>
      <xdr:col>12</xdr:col>
      <xdr:colOff>213396</xdr:colOff>
      <xdr:row>65</xdr:row>
      <xdr:rowOff>155352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88326F-101B-D913-C4C5-2C4736975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143" y="11112500"/>
          <a:ext cx="969348" cy="707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15119</xdr:colOff>
      <xdr:row>62</xdr:row>
      <xdr:rowOff>75595</xdr:rowOff>
    </xdr:from>
    <xdr:to>
      <xdr:col>12</xdr:col>
      <xdr:colOff>183157</xdr:colOff>
      <xdr:row>66</xdr:row>
      <xdr:rowOff>57078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C932CB-6A11-6F80-6A1B-16458D02D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8809" y="11354405"/>
          <a:ext cx="969348" cy="707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90715</xdr:colOff>
      <xdr:row>60</xdr:row>
      <xdr:rowOff>173870</xdr:rowOff>
    </xdr:from>
    <xdr:to>
      <xdr:col>12</xdr:col>
      <xdr:colOff>258753</xdr:colOff>
      <xdr:row>64</xdr:row>
      <xdr:rowOff>155352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E436A7-F3AA-A349-ABF7-6B17BAE53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4405" y="10931072"/>
          <a:ext cx="969348" cy="7071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bil\OneDrive\Escritorio\FEB-JULI2023%20TEC\ESCOLARIZADO\EST%20TRABII\401-A%20(1).xlsx" TargetMode="External"/><Relationship Id="rId1" Type="http://schemas.openxmlformats.org/officeDocument/2006/relationships/externalLinkPath" Target="file:///C:\Users\gabil\OneDrive\Escritorio\FEB-JULI2023%20TEC\ESCOLARIZADO\EST%20TRABII\401-A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bil\OneDrive\Escritorio\FEB-JULI2023%20TEC\ESCOLARIZADO\EST%20TRABII\401-C.xlsx" TargetMode="External"/><Relationship Id="rId1" Type="http://schemas.openxmlformats.org/officeDocument/2006/relationships/externalLinkPath" Target="file:///C:\Users\gabil\OneDrive\Escritorio\FEB-JULI2023%20TEC\ESCOLARIZADO\EST%20TRABII\401-C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bil\OneDrive\Escritorio\FEB-JULI2023%20TEC\ESCOLARIZADO\GESTION%20PROD\801-A%20(1).xlsx" TargetMode="External"/><Relationship Id="rId1" Type="http://schemas.openxmlformats.org/officeDocument/2006/relationships/externalLinkPath" Target="file:///C:\Users\gabil\OneDrive\Escritorio\FEB-JULI2023%20TEC\ESCOLARIZADO\GESTION%20PROD\801-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"/>
      <sheetName val="UNIDAD 1"/>
      <sheetName val="UNIDAD 2"/>
      <sheetName val="UNIDAD 3"/>
      <sheetName val="UNIDAD 4"/>
    </sheetNames>
    <sheetDataSet>
      <sheetData sheetId="0"/>
      <sheetData sheetId="1">
        <row r="7">
          <cell r="B7" t="str">
            <v>Aguilar Gómez Germán</v>
          </cell>
        </row>
        <row r="8">
          <cell r="B8" t="str">
            <v>Antemate Arevalo Rafael de Jesús</v>
          </cell>
        </row>
        <row r="9">
          <cell r="B9" t="str">
            <v>Antemate Velasco Lizbeth</v>
          </cell>
        </row>
        <row r="10">
          <cell r="B10" t="str">
            <v>Belli Arres Madai Concepción</v>
          </cell>
        </row>
        <row r="11">
          <cell r="B11" t="str">
            <v>Campos Gabino Rodrigo</v>
          </cell>
        </row>
        <row r="12">
          <cell r="B12" t="str">
            <v>Carvajal Baxín Rosa Yamilet</v>
          </cell>
        </row>
        <row r="13">
          <cell r="B13" t="str">
            <v>Chapol Ponciano Rosa Isela</v>
          </cell>
        </row>
        <row r="14">
          <cell r="B14" t="str">
            <v>Cruz Domínguez Irvin</v>
          </cell>
        </row>
        <row r="15">
          <cell r="B15" t="str">
            <v>Cruz Marcial Liliana Arlet</v>
          </cell>
        </row>
        <row r="16">
          <cell r="B16" t="str">
            <v>Franco Alonso Abril Mayrani</v>
          </cell>
        </row>
        <row r="17">
          <cell r="B17" t="str">
            <v>Llanos Chipol Frida Sofía</v>
          </cell>
        </row>
        <row r="18">
          <cell r="B18" t="str">
            <v>López Cota Kathya Ninel</v>
          </cell>
        </row>
        <row r="19">
          <cell r="B19" t="str">
            <v>Martínez Aguirre Ivett Monserrat</v>
          </cell>
        </row>
        <row r="20">
          <cell r="B20" t="str">
            <v>Mendoza Martínez Josselin</v>
          </cell>
        </row>
        <row r="21">
          <cell r="B21" t="str">
            <v>Merlín García Victor Manuel</v>
          </cell>
        </row>
        <row r="22">
          <cell r="B22" t="str">
            <v>Ortíz Morales Manuel Alejandro</v>
          </cell>
        </row>
        <row r="23">
          <cell r="B23" t="str">
            <v>Pucheta Pucheta Cesar Yeray</v>
          </cell>
        </row>
        <row r="24">
          <cell r="B24" t="str">
            <v>Ríos Cadena María José</v>
          </cell>
        </row>
        <row r="25">
          <cell r="B25" t="str">
            <v>Toto Champala Idania Rubí</v>
          </cell>
        </row>
        <row r="26">
          <cell r="B26" t="str">
            <v>Urieta Martínez Karina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"/>
      <sheetName val="UNIDAD 1"/>
      <sheetName val="UNIDAD 2"/>
      <sheetName val="UNIDAD 3"/>
      <sheetName val="UNIDAD 4"/>
    </sheetNames>
    <sheetDataSet>
      <sheetData sheetId="0"/>
      <sheetData sheetId="1">
        <row r="7">
          <cell r="B7" t="str">
            <v xml:space="preserve">Chavez Peña Luis Saulo </v>
          </cell>
        </row>
        <row r="8">
          <cell r="B8" t="str">
            <v>Chigo Alfonso Dámaris Azeneth</v>
          </cell>
        </row>
        <row r="9">
          <cell r="B9" t="str">
            <v xml:space="preserve">Chigo Martinez Jorge David </v>
          </cell>
        </row>
        <row r="10">
          <cell r="B10" t="str">
            <v>Gómez Golpe Jenifer</v>
          </cell>
        </row>
        <row r="11">
          <cell r="B11" t="str">
            <v>Herrera Miros Kenia Paola</v>
          </cell>
        </row>
        <row r="12">
          <cell r="B12" t="str">
            <v>Irad Jafeth Vergara Fernández</v>
          </cell>
        </row>
        <row r="13">
          <cell r="B13" t="str">
            <v xml:space="preserve">Isidoro Vazquez Keidi Estefan </v>
          </cell>
        </row>
        <row r="14">
          <cell r="B14" t="str">
            <v xml:space="preserve">Linares Mil Fatima </v>
          </cell>
        </row>
        <row r="15">
          <cell r="B15" t="str">
            <v xml:space="preserve">Marce Hipolito Josue Jorge </v>
          </cell>
        </row>
        <row r="16">
          <cell r="B16" t="str">
            <v>Maya Seba Jorge</v>
          </cell>
        </row>
        <row r="17">
          <cell r="B17" t="str">
            <v xml:space="preserve">Montes Jesús Santiago </v>
          </cell>
        </row>
        <row r="18">
          <cell r="B18" t="str">
            <v>Montiel Xala Marjorie</v>
          </cell>
        </row>
        <row r="19">
          <cell r="B19" t="str">
            <v xml:space="preserve">Montufa Lascares Mileina Guadalupe </v>
          </cell>
        </row>
        <row r="20">
          <cell r="B20" t="str">
            <v>Morales Chagala Miguel</v>
          </cell>
        </row>
        <row r="21">
          <cell r="B21" t="str">
            <v>Paxtian Baxin Anahi</v>
          </cell>
        </row>
        <row r="22">
          <cell r="B22" t="str">
            <v xml:space="preserve">Poxtan Rodríguez Beker Natan </v>
          </cell>
        </row>
        <row r="23">
          <cell r="B23" t="str">
            <v>Pucheta Velasco Elizabeth</v>
          </cell>
        </row>
        <row r="24">
          <cell r="B24" t="str">
            <v>Rincón Zamudio Javier Manuel</v>
          </cell>
        </row>
        <row r="25">
          <cell r="B25" t="str">
            <v xml:space="preserve">Sánchez Martínez Ana Karen </v>
          </cell>
        </row>
        <row r="26">
          <cell r="B26" t="str">
            <v>Sotelo Granda Guma Jareth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"/>
      <sheetName val="UNIDAD 1"/>
      <sheetName val="UNIDAD 2"/>
      <sheetName val="UNIDAD 3"/>
      <sheetName val="UNIDAD 4"/>
    </sheetNames>
    <sheetDataSet>
      <sheetData sheetId="0"/>
      <sheetData sheetId="1">
        <row r="7">
          <cell r="B7" t="str">
            <v xml:space="preserve">Camacho Pérez Alejandro </v>
          </cell>
        </row>
        <row r="8">
          <cell r="B8" t="str">
            <v>Chiguil Hernandez José Eduardo</v>
          </cell>
        </row>
        <row r="9">
          <cell r="B9" t="str">
            <v>Cobix Texna Julio César</v>
          </cell>
        </row>
        <row r="10">
          <cell r="B10" t="str">
            <v>Diez Quijano Gabriel Alejandro</v>
          </cell>
        </row>
        <row r="11">
          <cell r="B11" t="str">
            <v xml:space="preserve">Gueixpal Escribano Ana Briceida </v>
          </cell>
        </row>
        <row r="12">
          <cell r="B12" t="str">
            <v>Maciel Chagala Yared Dolores</v>
          </cell>
        </row>
        <row r="13">
          <cell r="B13" t="str">
            <v>Montiel Pérez Yulio Abelardo</v>
          </cell>
        </row>
        <row r="14">
          <cell r="B14" t="str">
            <v>Moto Ortiz Ramses</v>
          </cell>
        </row>
        <row r="15">
          <cell r="B15" t="str">
            <v xml:space="preserve">Muñoz Ambros Leonardo </v>
          </cell>
        </row>
        <row r="16">
          <cell r="B16" t="str">
            <v>Muñoz Castillo Silvia Alexia</v>
          </cell>
        </row>
        <row r="17">
          <cell r="B17" t="str">
            <v>Quevedo Cosme Nancy del Carmen</v>
          </cell>
        </row>
        <row r="18">
          <cell r="B18" t="str">
            <v>Salazar Ixba Angeles Matilde</v>
          </cell>
        </row>
        <row r="19">
          <cell r="B19" t="str">
            <v>Santos Mixtega Luis Fernando</v>
          </cell>
        </row>
        <row r="20">
          <cell r="B20" t="str">
            <v>Santos Reyes María Esther</v>
          </cell>
        </row>
        <row r="21">
          <cell r="B21" t="str">
            <v>Toga Teoba Misael</v>
          </cell>
        </row>
        <row r="22">
          <cell r="B22" t="str">
            <v>Toto Cortés Karina</v>
          </cell>
        </row>
        <row r="23">
          <cell r="B23" t="str">
            <v>Venegas Ventura Pedro Eduardo</v>
          </cell>
        </row>
        <row r="24">
          <cell r="B24" t="str">
            <v>Xolo Toto Blanca Estela</v>
          </cell>
        </row>
        <row r="25">
          <cell r="B25" t="str">
            <v>Zapot Pérez Monserrat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63"/>
  <sheetViews>
    <sheetView topLeftCell="A34" zoomScale="84" zoomScaleNormal="84" workbookViewId="0">
      <selection activeCell="M10" sqref="M1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8.7265625" customWidth="1"/>
    <col min="15" max="16" width="5.7265625" customWidth="1"/>
  </cols>
  <sheetData>
    <row r="2" spans="2:15" ht="15.5" x14ac:dyDescent="0.35">
      <c r="B2" s="37" t="s">
        <v>65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2"/>
      <c r="O2" s="2"/>
    </row>
    <row r="3" spans="2:15" x14ac:dyDescent="0.3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"/>
      <c r="O3" s="1"/>
    </row>
    <row r="4" spans="2:15" x14ac:dyDescent="0.35">
      <c r="C4" t="s">
        <v>0</v>
      </c>
      <c r="D4" s="39" t="s">
        <v>20</v>
      </c>
      <c r="E4" s="39"/>
      <c r="F4" s="39"/>
      <c r="G4" s="39"/>
      <c r="I4" t="s">
        <v>1</v>
      </c>
      <c r="J4" s="40" t="s">
        <v>21</v>
      </c>
      <c r="K4" s="40"/>
      <c r="M4" t="s">
        <v>2</v>
      </c>
      <c r="N4" s="42">
        <v>45096</v>
      </c>
      <c r="O4" s="42"/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40" t="s">
        <v>22</v>
      </c>
      <c r="E6" s="40"/>
      <c r="F6" s="40"/>
      <c r="G6" s="40"/>
      <c r="I6" s="29" t="s">
        <v>18</v>
      </c>
      <c r="J6" s="29"/>
      <c r="K6" s="21" t="s">
        <v>23</v>
      </c>
      <c r="L6" s="21"/>
      <c r="M6" s="21"/>
      <c r="N6" s="22"/>
      <c r="O6" s="22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35">
      <c r="B9" s="6">
        <v>1</v>
      </c>
      <c r="C9" s="6" t="s">
        <v>115</v>
      </c>
      <c r="D9" s="30" t="str">
        <f>'[1]UNIDAD 1'!B7</f>
        <v>Aguilar Gómez Germán</v>
      </c>
      <c r="E9" s="31"/>
      <c r="F9" s="31"/>
      <c r="G9" s="31"/>
      <c r="H9" s="31"/>
      <c r="I9" s="32"/>
      <c r="J9" s="23">
        <v>0</v>
      </c>
      <c r="K9" s="23">
        <v>0</v>
      </c>
      <c r="L9" s="23">
        <v>0</v>
      </c>
      <c r="M9" s="23">
        <v>0</v>
      </c>
      <c r="N9" s="10">
        <f t="shared" ref="N9" si="0">SUM(J9:M9)/7</f>
        <v>0</v>
      </c>
    </row>
    <row r="10" spans="2:15" x14ac:dyDescent="0.35">
      <c r="B10" s="6">
        <f>B9+1</f>
        <v>2</v>
      </c>
      <c r="C10" s="6" t="s">
        <v>116</v>
      </c>
      <c r="D10" s="30" t="str">
        <f>'[1]UNIDAD 1'!B8</f>
        <v>Antemate Arevalo Rafael de Jesús</v>
      </c>
      <c r="E10" s="31"/>
      <c r="F10" s="31"/>
      <c r="G10" s="31"/>
      <c r="H10" s="31"/>
      <c r="I10" s="32"/>
      <c r="J10" s="4">
        <v>74</v>
      </c>
      <c r="K10" s="4">
        <v>74</v>
      </c>
      <c r="L10" s="4">
        <v>92</v>
      </c>
      <c r="M10" s="4">
        <v>76</v>
      </c>
      <c r="N10" s="10">
        <f>AVERAGE(J10:M10)</f>
        <v>79</v>
      </c>
    </row>
    <row r="11" spans="2:15" x14ac:dyDescent="0.35">
      <c r="B11" s="6">
        <f t="shared" ref="B11:B28" si="1">B10+1</f>
        <v>3</v>
      </c>
      <c r="C11" s="6" t="s">
        <v>118</v>
      </c>
      <c r="D11" s="30" t="str">
        <f>'[1]UNIDAD 1'!B9</f>
        <v>Antemate Velasco Lizbeth</v>
      </c>
      <c r="E11" s="31"/>
      <c r="F11" s="31"/>
      <c r="G11" s="31"/>
      <c r="H11" s="31"/>
      <c r="I11" s="32"/>
      <c r="J11" s="4">
        <v>87</v>
      </c>
      <c r="K11" s="23">
        <v>0</v>
      </c>
      <c r="L11" s="4">
        <v>80</v>
      </c>
      <c r="M11" s="4">
        <v>76</v>
      </c>
      <c r="N11" s="10">
        <f t="shared" ref="N11:N28" si="2">AVERAGE(J11:M11)</f>
        <v>60.75</v>
      </c>
    </row>
    <row r="12" spans="2:15" x14ac:dyDescent="0.35">
      <c r="B12" s="6">
        <f t="shared" si="1"/>
        <v>4</v>
      </c>
      <c r="C12" s="6" t="s">
        <v>99</v>
      </c>
      <c r="D12" s="30" t="str">
        <f>'[1]UNIDAD 1'!B10</f>
        <v>Belli Arres Madai Concepción</v>
      </c>
      <c r="E12" s="31"/>
      <c r="F12" s="31"/>
      <c r="G12" s="31"/>
      <c r="H12" s="31"/>
      <c r="I12" s="32"/>
      <c r="J12" s="4">
        <v>91</v>
      </c>
      <c r="K12" s="4">
        <v>75</v>
      </c>
      <c r="L12" s="4">
        <v>89</v>
      </c>
      <c r="M12" s="4">
        <v>94</v>
      </c>
      <c r="N12" s="10">
        <f t="shared" si="2"/>
        <v>87.25</v>
      </c>
    </row>
    <row r="13" spans="2:15" x14ac:dyDescent="0.35">
      <c r="B13" s="6">
        <f t="shared" si="1"/>
        <v>5</v>
      </c>
      <c r="C13" s="6" t="s">
        <v>100</v>
      </c>
      <c r="D13" s="30" t="str">
        <f>'[1]UNIDAD 1'!B11</f>
        <v>Campos Gabino Rodrigo</v>
      </c>
      <c r="E13" s="31"/>
      <c r="F13" s="31"/>
      <c r="G13" s="31"/>
      <c r="H13" s="31"/>
      <c r="I13" s="32"/>
      <c r="J13" s="4">
        <v>85</v>
      </c>
      <c r="K13" s="23">
        <v>0</v>
      </c>
      <c r="L13" s="4">
        <v>83</v>
      </c>
      <c r="M13" s="4">
        <v>78</v>
      </c>
      <c r="N13" s="10">
        <f t="shared" si="2"/>
        <v>61.5</v>
      </c>
    </row>
    <row r="14" spans="2:15" x14ac:dyDescent="0.35">
      <c r="B14" s="6">
        <f t="shared" si="1"/>
        <v>6</v>
      </c>
      <c r="C14" s="6" t="s">
        <v>101</v>
      </c>
      <c r="D14" s="30" t="str">
        <f>'[1]UNIDAD 1'!B12</f>
        <v>Carvajal Baxín Rosa Yamilet</v>
      </c>
      <c r="E14" s="31"/>
      <c r="F14" s="31"/>
      <c r="G14" s="31"/>
      <c r="H14" s="31"/>
      <c r="I14" s="32"/>
      <c r="J14" s="4">
        <v>75</v>
      </c>
      <c r="K14" s="4">
        <v>72</v>
      </c>
      <c r="L14" s="4">
        <v>90</v>
      </c>
      <c r="M14" s="4">
        <v>78</v>
      </c>
      <c r="N14" s="10">
        <f t="shared" si="2"/>
        <v>78.75</v>
      </c>
    </row>
    <row r="15" spans="2:15" x14ac:dyDescent="0.35">
      <c r="B15" s="6">
        <f t="shared" si="1"/>
        <v>7</v>
      </c>
      <c r="C15" s="6" t="s">
        <v>102</v>
      </c>
      <c r="D15" s="30" t="str">
        <f>'[1]UNIDAD 1'!B13</f>
        <v>Chapol Ponciano Rosa Isela</v>
      </c>
      <c r="E15" s="31"/>
      <c r="F15" s="31"/>
      <c r="G15" s="31"/>
      <c r="H15" s="31"/>
      <c r="I15" s="32"/>
      <c r="J15" s="4">
        <v>96</v>
      </c>
      <c r="K15" s="4">
        <v>92</v>
      </c>
      <c r="L15" s="4">
        <v>92</v>
      </c>
      <c r="M15" s="4">
        <v>98</v>
      </c>
      <c r="N15" s="10">
        <f t="shared" si="2"/>
        <v>94.5</v>
      </c>
    </row>
    <row r="16" spans="2:15" x14ac:dyDescent="0.35">
      <c r="B16" s="6">
        <f t="shared" si="1"/>
        <v>8</v>
      </c>
      <c r="C16" s="6" t="s">
        <v>103</v>
      </c>
      <c r="D16" s="30" t="str">
        <f>'[1]UNIDAD 1'!B14</f>
        <v>Cruz Domínguez Irvin</v>
      </c>
      <c r="E16" s="31"/>
      <c r="F16" s="31"/>
      <c r="G16" s="31"/>
      <c r="H16" s="31"/>
      <c r="I16" s="32"/>
      <c r="J16" s="4">
        <v>91</v>
      </c>
      <c r="K16" s="23">
        <v>0</v>
      </c>
      <c r="L16" s="23">
        <v>0</v>
      </c>
      <c r="M16" s="23">
        <v>0</v>
      </c>
      <c r="N16" s="10">
        <f t="shared" si="2"/>
        <v>22.75</v>
      </c>
    </row>
    <row r="17" spans="2:14" x14ac:dyDescent="0.35">
      <c r="B17" s="6">
        <f t="shared" si="1"/>
        <v>9</v>
      </c>
      <c r="C17" s="6" t="s">
        <v>104</v>
      </c>
      <c r="D17" s="30" t="str">
        <f>'[1]UNIDAD 1'!B15</f>
        <v>Cruz Marcial Liliana Arlet</v>
      </c>
      <c r="E17" s="31"/>
      <c r="F17" s="31"/>
      <c r="G17" s="31"/>
      <c r="H17" s="31"/>
      <c r="I17" s="32"/>
      <c r="J17" s="4">
        <v>96</v>
      </c>
      <c r="K17" s="4">
        <v>87</v>
      </c>
      <c r="L17" s="4">
        <v>86</v>
      </c>
      <c r="M17" s="4">
        <v>98</v>
      </c>
      <c r="N17" s="10">
        <f t="shared" si="2"/>
        <v>91.75</v>
      </c>
    </row>
    <row r="18" spans="2:14" x14ac:dyDescent="0.35">
      <c r="B18" s="6">
        <f t="shared" si="1"/>
        <v>10</v>
      </c>
      <c r="C18" s="6" t="s">
        <v>105</v>
      </c>
      <c r="D18" s="30" t="str">
        <f>'[1]UNIDAD 1'!B16</f>
        <v>Franco Alonso Abril Mayrani</v>
      </c>
      <c r="E18" s="31"/>
      <c r="F18" s="31"/>
      <c r="G18" s="31"/>
      <c r="H18" s="31"/>
      <c r="I18" s="32"/>
      <c r="J18" s="4">
        <v>72</v>
      </c>
      <c r="K18" s="23">
        <v>0</v>
      </c>
      <c r="L18" s="23">
        <v>0</v>
      </c>
      <c r="M18" s="23">
        <v>0</v>
      </c>
      <c r="N18" s="10">
        <f t="shared" si="2"/>
        <v>18</v>
      </c>
    </row>
    <row r="19" spans="2:14" x14ac:dyDescent="0.35">
      <c r="B19" s="6">
        <f t="shared" si="1"/>
        <v>11</v>
      </c>
      <c r="C19" s="6" t="s">
        <v>106</v>
      </c>
      <c r="D19" s="30" t="str">
        <f>'[1]UNIDAD 1'!B17</f>
        <v>Llanos Chipol Frida Sofía</v>
      </c>
      <c r="E19" s="31"/>
      <c r="F19" s="31"/>
      <c r="G19" s="31"/>
      <c r="H19" s="31"/>
      <c r="I19" s="32"/>
      <c r="J19" s="4">
        <v>90</v>
      </c>
      <c r="K19" s="4">
        <v>80</v>
      </c>
      <c r="L19" s="4">
        <v>89</v>
      </c>
      <c r="M19" s="4">
        <v>100</v>
      </c>
      <c r="N19" s="10">
        <f t="shared" si="2"/>
        <v>89.75</v>
      </c>
    </row>
    <row r="20" spans="2:14" x14ac:dyDescent="0.35">
      <c r="B20" s="6">
        <f t="shared" si="1"/>
        <v>12</v>
      </c>
      <c r="C20" s="6" t="s">
        <v>107</v>
      </c>
      <c r="D20" s="30" t="str">
        <f>'[1]UNIDAD 1'!B18</f>
        <v>López Cota Kathya Ninel</v>
      </c>
      <c r="E20" s="31"/>
      <c r="F20" s="31"/>
      <c r="G20" s="31"/>
      <c r="H20" s="31"/>
      <c r="I20" s="32"/>
      <c r="J20" s="4">
        <v>76</v>
      </c>
      <c r="K20" s="4">
        <v>70</v>
      </c>
      <c r="L20" s="4">
        <v>91</v>
      </c>
      <c r="M20" s="4">
        <v>74</v>
      </c>
      <c r="N20" s="10">
        <f t="shared" si="2"/>
        <v>77.75</v>
      </c>
    </row>
    <row r="21" spans="2:14" x14ac:dyDescent="0.35">
      <c r="B21" s="6">
        <f t="shared" si="1"/>
        <v>13</v>
      </c>
      <c r="C21" s="6" t="s">
        <v>117</v>
      </c>
      <c r="D21" s="30" t="str">
        <f>'[1]UNIDAD 1'!B19</f>
        <v>Martínez Aguirre Ivett Monserrat</v>
      </c>
      <c r="E21" s="31"/>
      <c r="F21" s="31"/>
      <c r="G21" s="31"/>
      <c r="H21" s="31"/>
      <c r="I21" s="32"/>
      <c r="J21" s="4">
        <v>72</v>
      </c>
      <c r="K21" s="23">
        <v>0</v>
      </c>
      <c r="L21" s="23">
        <v>0</v>
      </c>
      <c r="M21" s="23">
        <v>0</v>
      </c>
      <c r="N21" s="10">
        <f t="shared" si="2"/>
        <v>18</v>
      </c>
    </row>
    <row r="22" spans="2:14" x14ac:dyDescent="0.35">
      <c r="B22" s="6">
        <f t="shared" si="1"/>
        <v>14</v>
      </c>
      <c r="C22" s="6" t="s">
        <v>108</v>
      </c>
      <c r="D22" s="30" t="str">
        <f>'[1]UNIDAD 1'!B20</f>
        <v>Mendoza Martínez Josselin</v>
      </c>
      <c r="E22" s="31"/>
      <c r="F22" s="31"/>
      <c r="G22" s="31"/>
      <c r="H22" s="31"/>
      <c r="I22" s="32"/>
      <c r="J22" s="4">
        <v>95</v>
      </c>
      <c r="K22" s="4">
        <v>88</v>
      </c>
      <c r="L22" s="4">
        <v>93</v>
      </c>
      <c r="M22" s="4">
        <v>96</v>
      </c>
      <c r="N22" s="10">
        <f t="shared" si="2"/>
        <v>93</v>
      </c>
    </row>
    <row r="23" spans="2:14" x14ac:dyDescent="0.35">
      <c r="B23" s="6">
        <f t="shared" si="1"/>
        <v>15</v>
      </c>
      <c r="C23" s="6" t="s">
        <v>109</v>
      </c>
      <c r="D23" s="30" t="str">
        <f>'[1]UNIDAD 1'!B21</f>
        <v>Merlín García Victor Manuel</v>
      </c>
      <c r="E23" s="31"/>
      <c r="F23" s="31"/>
      <c r="G23" s="31"/>
      <c r="H23" s="31"/>
      <c r="I23" s="32"/>
      <c r="J23" s="4">
        <v>70</v>
      </c>
      <c r="K23" s="23">
        <v>0</v>
      </c>
      <c r="L23" s="23">
        <v>0</v>
      </c>
      <c r="M23" s="23">
        <v>0</v>
      </c>
      <c r="N23" s="10">
        <f t="shared" si="2"/>
        <v>17.5</v>
      </c>
    </row>
    <row r="24" spans="2:14" x14ac:dyDescent="0.35">
      <c r="B24" s="6">
        <f t="shared" si="1"/>
        <v>16</v>
      </c>
      <c r="C24" s="6" t="s">
        <v>110</v>
      </c>
      <c r="D24" s="30" t="str">
        <f>'[1]UNIDAD 1'!B22</f>
        <v>Ortíz Morales Manuel Alejandro</v>
      </c>
      <c r="E24" s="31"/>
      <c r="F24" s="31"/>
      <c r="G24" s="31"/>
      <c r="H24" s="31"/>
      <c r="I24" s="32"/>
      <c r="J24" s="4">
        <v>76</v>
      </c>
      <c r="K24" s="4">
        <v>80</v>
      </c>
      <c r="L24" s="4">
        <v>92</v>
      </c>
      <c r="M24" s="4">
        <v>74</v>
      </c>
      <c r="N24" s="10">
        <f t="shared" si="2"/>
        <v>80.5</v>
      </c>
    </row>
    <row r="25" spans="2:14" x14ac:dyDescent="0.35">
      <c r="B25" s="6">
        <f t="shared" si="1"/>
        <v>17</v>
      </c>
      <c r="C25" s="6" t="s">
        <v>111</v>
      </c>
      <c r="D25" s="30" t="str">
        <f>'[1]UNIDAD 1'!B23</f>
        <v>Pucheta Pucheta Cesar Yeray</v>
      </c>
      <c r="E25" s="31"/>
      <c r="F25" s="31"/>
      <c r="G25" s="31"/>
      <c r="H25" s="31"/>
      <c r="I25" s="32"/>
      <c r="J25" s="4">
        <v>74</v>
      </c>
      <c r="K25" s="4">
        <v>76</v>
      </c>
      <c r="L25" s="4">
        <v>91</v>
      </c>
      <c r="M25" s="4">
        <v>78</v>
      </c>
      <c r="N25" s="10">
        <f t="shared" si="2"/>
        <v>79.75</v>
      </c>
    </row>
    <row r="26" spans="2:14" x14ac:dyDescent="0.35">
      <c r="B26" s="6">
        <f t="shared" si="1"/>
        <v>18</v>
      </c>
      <c r="C26" s="6" t="s">
        <v>112</v>
      </c>
      <c r="D26" s="30" t="str">
        <f>'[1]UNIDAD 1'!B24</f>
        <v>Ríos Cadena María José</v>
      </c>
      <c r="E26" s="31"/>
      <c r="F26" s="31"/>
      <c r="G26" s="31"/>
      <c r="H26" s="31"/>
      <c r="I26" s="32"/>
      <c r="J26" s="23">
        <v>0</v>
      </c>
      <c r="K26" s="23">
        <v>0</v>
      </c>
      <c r="L26" s="23">
        <v>0</v>
      </c>
      <c r="M26" s="23">
        <v>0</v>
      </c>
      <c r="N26" s="10">
        <f t="shared" si="2"/>
        <v>0</v>
      </c>
    </row>
    <row r="27" spans="2:14" x14ac:dyDescent="0.35">
      <c r="B27" s="6">
        <f t="shared" si="1"/>
        <v>19</v>
      </c>
      <c r="C27" s="6" t="s">
        <v>113</v>
      </c>
      <c r="D27" s="30" t="str">
        <f>'[1]UNIDAD 1'!B25</f>
        <v>Toto Champala Idania Rubí</v>
      </c>
      <c r="E27" s="31"/>
      <c r="F27" s="31"/>
      <c r="G27" s="31"/>
      <c r="H27" s="31"/>
      <c r="I27" s="32"/>
      <c r="J27" s="4">
        <v>86</v>
      </c>
      <c r="K27" s="23">
        <v>0</v>
      </c>
      <c r="L27" s="4">
        <v>83</v>
      </c>
      <c r="M27" s="4">
        <v>74</v>
      </c>
      <c r="N27" s="10">
        <f t="shared" si="2"/>
        <v>60.75</v>
      </c>
    </row>
    <row r="28" spans="2:14" x14ac:dyDescent="0.35">
      <c r="B28" s="6">
        <f t="shared" si="1"/>
        <v>20</v>
      </c>
      <c r="C28" s="6" t="s">
        <v>114</v>
      </c>
      <c r="D28" s="30" t="str">
        <f>'[1]UNIDAD 1'!B26</f>
        <v>Urieta Martínez Karina</v>
      </c>
      <c r="E28" s="31"/>
      <c r="F28" s="31"/>
      <c r="G28" s="31"/>
      <c r="H28" s="31"/>
      <c r="I28" s="32"/>
      <c r="J28" s="4">
        <v>73</v>
      </c>
      <c r="K28" s="4">
        <v>72</v>
      </c>
      <c r="L28" s="4">
        <v>88</v>
      </c>
      <c r="M28" s="4">
        <v>78</v>
      </c>
      <c r="N28" s="10">
        <f t="shared" si="2"/>
        <v>77.75</v>
      </c>
    </row>
    <row r="29" spans="2:14" x14ac:dyDescent="0.35">
      <c r="B29" s="6"/>
      <c r="C29" s="6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10"/>
    </row>
    <row r="30" spans="2:14" x14ac:dyDescent="0.35">
      <c r="B30" s="6"/>
      <c r="C30" s="6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10"/>
    </row>
    <row r="31" spans="2:14" x14ac:dyDescent="0.35">
      <c r="B31" s="6"/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10"/>
    </row>
    <row r="32" spans="2:14" x14ac:dyDescent="0.35">
      <c r="B32" s="6"/>
      <c r="C32" s="6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10"/>
    </row>
    <row r="33" spans="2:14" x14ac:dyDescent="0.35">
      <c r="B33" s="6"/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10"/>
    </row>
    <row r="34" spans="2:14" x14ac:dyDescent="0.35">
      <c r="B34" s="6"/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10"/>
    </row>
    <row r="35" spans="2:14" x14ac:dyDescent="0.35">
      <c r="B35" s="6"/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10"/>
    </row>
    <row r="36" spans="2:14" x14ac:dyDescent="0.35">
      <c r="B36" s="6"/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10"/>
    </row>
    <row r="37" spans="2:14" x14ac:dyDescent="0.35">
      <c r="B37" s="6"/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10"/>
    </row>
    <row r="38" spans="2:14" x14ac:dyDescent="0.35">
      <c r="B38" s="6"/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10"/>
    </row>
    <row r="39" spans="2:14" x14ac:dyDescent="0.35">
      <c r="B39" s="6"/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10"/>
    </row>
    <row r="40" spans="2:14" x14ac:dyDescent="0.35">
      <c r="B40" s="6"/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10"/>
    </row>
    <row r="41" spans="2:14" x14ac:dyDescent="0.35">
      <c r="B41" s="6"/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10"/>
    </row>
    <row r="42" spans="2:14" x14ac:dyDescent="0.35">
      <c r="B42" s="6"/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10"/>
    </row>
    <row r="43" spans="2:14" x14ac:dyDescent="0.35">
      <c r="B43" s="6"/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10"/>
    </row>
    <row r="44" spans="2:14" x14ac:dyDescent="0.35">
      <c r="B44" s="6"/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10"/>
    </row>
    <row r="45" spans="2:14" x14ac:dyDescent="0.35">
      <c r="B45" s="6"/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10"/>
    </row>
    <row r="46" spans="2:14" x14ac:dyDescent="0.35">
      <c r="B46" s="6"/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10"/>
    </row>
    <row r="47" spans="2:14" x14ac:dyDescent="0.35">
      <c r="B47" s="6"/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10"/>
    </row>
    <row r="48" spans="2:14" x14ac:dyDescent="0.35">
      <c r="B48" s="6"/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10"/>
    </row>
    <row r="49" spans="2:14" x14ac:dyDescent="0.35">
      <c r="B49" s="6"/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10"/>
    </row>
    <row r="50" spans="2:14" x14ac:dyDescent="0.35">
      <c r="B50" s="6"/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10"/>
    </row>
    <row r="51" spans="2:14" x14ac:dyDescent="0.35">
      <c r="B51" s="6"/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10"/>
    </row>
    <row r="52" spans="2:14" x14ac:dyDescent="0.35">
      <c r="B52" s="6"/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10"/>
    </row>
    <row r="53" spans="2:14" x14ac:dyDescent="0.35">
      <c r="B53" s="6"/>
      <c r="C53" s="3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10"/>
    </row>
    <row r="54" spans="2:14" x14ac:dyDescent="0.35">
      <c r="C54" s="29"/>
      <c r="D54" s="29"/>
      <c r="E54" s="1"/>
      <c r="H54" s="33" t="s">
        <v>15</v>
      </c>
      <c r="I54" s="33"/>
      <c r="J54" s="11">
        <f>COUNTIF(J9:J53,"&gt;=70")</f>
        <v>18</v>
      </c>
      <c r="K54" s="11">
        <f t="shared" ref="K54:M54" si="3">COUNTIF(K9:K53,"&gt;=70")</f>
        <v>11</v>
      </c>
      <c r="L54" s="11">
        <f t="shared" si="3"/>
        <v>14</v>
      </c>
      <c r="M54" s="11">
        <f t="shared" si="3"/>
        <v>14</v>
      </c>
      <c r="N54" s="15">
        <f t="shared" ref="N54" si="4">COUNTIF(N9:N48,"&gt;=70")</f>
        <v>11</v>
      </c>
    </row>
    <row r="55" spans="2:14" x14ac:dyDescent="0.35">
      <c r="C55" s="29"/>
      <c r="D55" s="29"/>
      <c r="E55" s="8"/>
      <c r="H55" s="34" t="s">
        <v>16</v>
      </c>
      <c r="I55" s="34"/>
      <c r="J55" s="12">
        <f>COUNTIF(J9:J53,"&lt;70")</f>
        <v>2</v>
      </c>
      <c r="K55" s="12">
        <f t="shared" ref="K55:N55" si="5">COUNTIF(K9:K53,"&lt;70")</f>
        <v>9</v>
      </c>
      <c r="L55" s="12">
        <f t="shared" si="5"/>
        <v>6</v>
      </c>
      <c r="M55" s="12">
        <f t="shared" si="5"/>
        <v>6</v>
      </c>
      <c r="N55" s="12">
        <f t="shared" si="5"/>
        <v>9</v>
      </c>
    </row>
    <row r="56" spans="2:14" x14ac:dyDescent="0.35">
      <c r="C56" s="29"/>
      <c r="D56" s="29"/>
      <c r="E56" s="29"/>
      <c r="H56" s="34" t="s">
        <v>17</v>
      </c>
      <c r="I56" s="34"/>
      <c r="J56" s="12">
        <f>COUNT(J9:J53)</f>
        <v>20</v>
      </c>
      <c r="K56" s="12">
        <f t="shared" ref="K56:N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</row>
    <row r="57" spans="2:14" x14ac:dyDescent="0.35">
      <c r="C57" s="29"/>
      <c r="D57" s="29"/>
      <c r="E57" s="1"/>
      <c r="H57" s="36" t="s">
        <v>12</v>
      </c>
      <c r="I57" s="36"/>
      <c r="J57" s="13">
        <f>J54/J56</f>
        <v>0.9</v>
      </c>
      <c r="K57" s="14">
        <f t="shared" ref="K57:N57" si="7">K54/K56</f>
        <v>0.55000000000000004</v>
      </c>
      <c r="L57" s="14">
        <f t="shared" si="7"/>
        <v>0.7</v>
      </c>
      <c r="M57" s="14">
        <f t="shared" si="7"/>
        <v>0.7</v>
      </c>
      <c r="N57" s="14">
        <f t="shared" si="7"/>
        <v>0.55000000000000004</v>
      </c>
    </row>
    <row r="58" spans="2:14" x14ac:dyDescent="0.35">
      <c r="C58" s="29"/>
      <c r="D58" s="29"/>
      <c r="E58" s="1"/>
      <c r="H58" s="36" t="s">
        <v>13</v>
      </c>
      <c r="I58" s="36"/>
      <c r="J58" s="13">
        <f>J55/J56</f>
        <v>0.1</v>
      </c>
      <c r="K58" s="13">
        <f t="shared" ref="K58:N58" si="8">K55/K56</f>
        <v>0.45</v>
      </c>
      <c r="L58" s="14">
        <f t="shared" si="8"/>
        <v>0.3</v>
      </c>
      <c r="M58" s="14">
        <f t="shared" si="8"/>
        <v>0.3</v>
      </c>
      <c r="N58" s="14">
        <f t="shared" si="8"/>
        <v>0.45</v>
      </c>
    </row>
    <row r="59" spans="2:14" x14ac:dyDescent="0.35">
      <c r="C59" s="29"/>
      <c r="D59" s="29"/>
      <c r="E59" s="8"/>
    </row>
    <row r="60" spans="2:14" x14ac:dyDescent="0.35">
      <c r="C60" s="1"/>
      <c r="D60" s="1"/>
      <c r="E60" s="8"/>
      <c r="H60" s="18" t="s">
        <v>60</v>
      </c>
      <c r="I60" s="18"/>
      <c r="J60" s="18">
        <f>AVERAGE(J9:J28)</f>
        <v>73.95</v>
      </c>
      <c r="K60" s="18">
        <f t="shared" ref="K60:N60" si="9">AVERAGE(K9:K28)</f>
        <v>43.3</v>
      </c>
      <c r="L60" s="18">
        <f t="shared" si="9"/>
        <v>61.95</v>
      </c>
      <c r="M60" s="18">
        <f t="shared" si="9"/>
        <v>58.6</v>
      </c>
      <c r="N60" s="18">
        <f t="shared" si="9"/>
        <v>59.45</v>
      </c>
    </row>
    <row r="61" spans="2:14" x14ac:dyDescent="0.35">
      <c r="C61" s="1"/>
      <c r="D61" s="1"/>
      <c r="E61" s="8"/>
    </row>
    <row r="62" spans="2:14" x14ac:dyDescent="0.35">
      <c r="J62" s="19" t="s">
        <v>23</v>
      </c>
      <c r="K62" s="19"/>
      <c r="L62" s="19"/>
      <c r="M62" s="19"/>
    </row>
    <row r="63" spans="2:14" x14ac:dyDescent="0.35">
      <c r="J63" s="28" t="s">
        <v>14</v>
      </c>
      <c r="K63" s="28"/>
      <c r="L63" s="28"/>
      <c r="M63" s="28"/>
    </row>
  </sheetData>
  <mergeCells count="65">
    <mergeCell ref="D21:I21"/>
    <mergeCell ref="N4:O4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H57:I57"/>
    <mergeCell ref="D46:I46"/>
    <mergeCell ref="D31:I31"/>
    <mergeCell ref="D44:I44"/>
    <mergeCell ref="I6:J6"/>
    <mergeCell ref="D19:I19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8:I8"/>
    <mergeCell ref="B2:M2"/>
    <mergeCell ref="D45:I45"/>
    <mergeCell ref="C3:M3"/>
    <mergeCell ref="D39:I39"/>
    <mergeCell ref="D40:I40"/>
    <mergeCell ref="D41:I41"/>
    <mergeCell ref="D42:I42"/>
    <mergeCell ref="D43:I43"/>
    <mergeCell ref="D27:I27"/>
    <mergeCell ref="D28:I28"/>
    <mergeCell ref="D29:I29"/>
    <mergeCell ref="D30:I30"/>
    <mergeCell ref="D4:G4"/>
    <mergeCell ref="J4:K4"/>
    <mergeCell ref="D6:G6"/>
    <mergeCell ref="D22:I22"/>
    <mergeCell ref="J63:M63"/>
    <mergeCell ref="C55:D55"/>
    <mergeCell ref="D23:I23"/>
    <mergeCell ref="D24:I24"/>
    <mergeCell ref="D25:I25"/>
    <mergeCell ref="D26:I26"/>
    <mergeCell ref="C58:D58"/>
    <mergeCell ref="C59:D59"/>
    <mergeCell ref="C57:D57"/>
    <mergeCell ref="C56:E56"/>
    <mergeCell ref="H54:I54"/>
    <mergeCell ref="H55:I55"/>
    <mergeCell ref="H56:I56"/>
    <mergeCell ref="D32:I32"/>
    <mergeCell ref="H58:I58"/>
    <mergeCell ref="D47:I47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63"/>
  <sheetViews>
    <sheetView zoomScale="84" zoomScaleNormal="84" workbookViewId="0">
      <selection activeCell="M11" sqref="M1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7" width="7.7265625" customWidth="1"/>
    <col min="8" max="8" width="4.1796875" customWidth="1"/>
    <col min="9" max="9" width="7.7265625" customWidth="1"/>
    <col min="10" max="10" width="7.1796875" customWidth="1"/>
    <col min="11" max="12" width="5.7265625" customWidth="1"/>
    <col min="13" max="13" width="6.453125" customWidth="1"/>
    <col min="14" max="14" width="8.7265625" customWidth="1"/>
    <col min="15" max="16" width="5.7265625" customWidth="1"/>
  </cols>
  <sheetData>
    <row r="2" spans="2:15" ht="15.5" x14ac:dyDescent="0.35">
      <c r="B2" s="37" t="s">
        <v>65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2"/>
      <c r="O2" s="2"/>
    </row>
    <row r="3" spans="2:15" x14ac:dyDescent="0.3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"/>
      <c r="O3" s="1"/>
    </row>
    <row r="4" spans="2:15" x14ac:dyDescent="0.35">
      <c r="C4" t="s">
        <v>0</v>
      </c>
      <c r="D4" s="39" t="s">
        <v>20</v>
      </c>
      <c r="E4" s="39"/>
      <c r="F4" s="39"/>
      <c r="G4" s="39"/>
      <c r="I4" t="s">
        <v>1</v>
      </c>
      <c r="J4" s="40" t="s">
        <v>61</v>
      </c>
      <c r="K4" s="40"/>
      <c r="M4" t="s">
        <v>2</v>
      </c>
      <c r="N4" s="46">
        <v>45096</v>
      </c>
      <c r="O4" s="46"/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40" t="s">
        <v>22</v>
      </c>
      <c r="E6" s="40"/>
      <c r="F6" s="40"/>
      <c r="G6" s="40"/>
      <c r="I6" s="29" t="s">
        <v>18</v>
      </c>
      <c r="J6" s="29"/>
      <c r="K6" s="47" t="s">
        <v>62</v>
      </c>
      <c r="L6" s="47"/>
      <c r="M6" s="47"/>
      <c r="N6" s="47"/>
      <c r="O6" s="47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35">
      <c r="B9" s="6">
        <v>1</v>
      </c>
      <c r="C9" s="6" t="s">
        <v>78</v>
      </c>
      <c r="D9" s="30" t="s">
        <v>24</v>
      </c>
      <c r="E9" s="31" t="s">
        <v>24</v>
      </c>
      <c r="F9" s="31" t="s">
        <v>24</v>
      </c>
      <c r="G9" s="31" t="s">
        <v>24</v>
      </c>
      <c r="H9" s="31" t="s">
        <v>24</v>
      </c>
      <c r="I9" s="32" t="s">
        <v>24</v>
      </c>
      <c r="J9" s="4">
        <v>83</v>
      </c>
      <c r="K9" s="4">
        <v>87</v>
      </c>
      <c r="L9" s="4">
        <v>77</v>
      </c>
      <c r="M9" s="4">
        <v>94</v>
      </c>
      <c r="N9" s="10">
        <f>AVERAGE(J9:M9)</f>
        <v>85.25</v>
      </c>
    </row>
    <row r="10" spans="2:15" x14ac:dyDescent="0.35">
      <c r="B10" s="6">
        <f>B9+1</f>
        <v>2</v>
      </c>
      <c r="C10" s="6" t="s">
        <v>66</v>
      </c>
      <c r="D10" s="30" t="s">
        <v>25</v>
      </c>
      <c r="E10" s="31" t="s">
        <v>25</v>
      </c>
      <c r="F10" s="31" t="s">
        <v>25</v>
      </c>
      <c r="G10" s="31" t="s">
        <v>25</v>
      </c>
      <c r="H10" s="31" t="s">
        <v>25</v>
      </c>
      <c r="I10" s="32" t="s">
        <v>25</v>
      </c>
      <c r="J10" s="4">
        <v>72</v>
      </c>
      <c r="K10" s="4">
        <v>76</v>
      </c>
      <c r="L10" s="23">
        <v>0</v>
      </c>
      <c r="M10" s="23">
        <v>0</v>
      </c>
      <c r="N10" s="10">
        <f t="shared" ref="N10:N22" si="0">AVERAGE(J10:M10)</f>
        <v>37</v>
      </c>
    </row>
    <row r="11" spans="2:15" x14ac:dyDescent="0.35">
      <c r="B11" s="6">
        <f t="shared" ref="B11:B22" si="1">B10+1</f>
        <v>3</v>
      </c>
      <c r="C11" s="6" t="s">
        <v>79</v>
      </c>
      <c r="D11" s="30" t="s">
        <v>26</v>
      </c>
      <c r="E11" s="31" t="s">
        <v>26</v>
      </c>
      <c r="F11" s="31" t="s">
        <v>26</v>
      </c>
      <c r="G11" s="31" t="s">
        <v>26</v>
      </c>
      <c r="H11" s="31" t="s">
        <v>26</v>
      </c>
      <c r="I11" s="32" t="s">
        <v>26</v>
      </c>
      <c r="J11" s="4">
        <v>97</v>
      </c>
      <c r="K11" s="4">
        <v>90</v>
      </c>
      <c r="L11" s="4">
        <v>100</v>
      </c>
      <c r="M11" s="4">
        <v>78</v>
      </c>
      <c r="N11" s="10">
        <f t="shared" si="0"/>
        <v>91.25</v>
      </c>
    </row>
    <row r="12" spans="2:15" x14ac:dyDescent="0.35">
      <c r="B12" s="6">
        <f t="shared" si="1"/>
        <v>4</v>
      </c>
      <c r="C12" s="6" t="s">
        <v>67</v>
      </c>
      <c r="D12" s="30" t="s">
        <v>27</v>
      </c>
      <c r="E12" s="31" t="s">
        <v>27</v>
      </c>
      <c r="F12" s="31" t="s">
        <v>27</v>
      </c>
      <c r="G12" s="31" t="s">
        <v>27</v>
      </c>
      <c r="H12" s="31" t="s">
        <v>27</v>
      </c>
      <c r="I12" s="32" t="s">
        <v>27</v>
      </c>
      <c r="J12" s="4">
        <v>94</v>
      </c>
      <c r="K12" s="4">
        <v>86</v>
      </c>
      <c r="L12" s="23">
        <v>0</v>
      </c>
      <c r="M12" s="23">
        <v>0</v>
      </c>
      <c r="N12" s="10">
        <f t="shared" si="0"/>
        <v>45</v>
      </c>
    </row>
    <row r="13" spans="2:15" x14ac:dyDescent="0.35">
      <c r="B13" s="6">
        <f t="shared" si="1"/>
        <v>5</v>
      </c>
      <c r="C13" s="6" t="s">
        <v>68</v>
      </c>
      <c r="D13" s="30" t="s">
        <v>28</v>
      </c>
      <c r="E13" s="31" t="s">
        <v>28</v>
      </c>
      <c r="F13" s="31" t="s">
        <v>28</v>
      </c>
      <c r="G13" s="31" t="s">
        <v>28</v>
      </c>
      <c r="H13" s="31" t="s">
        <v>28</v>
      </c>
      <c r="I13" s="32" t="s">
        <v>28</v>
      </c>
      <c r="J13" s="4">
        <v>98</v>
      </c>
      <c r="K13" s="4">
        <v>91</v>
      </c>
      <c r="L13" s="4">
        <v>100</v>
      </c>
      <c r="M13" s="4">
        <v>100</v>
      </c>
      <c r="N13" s="10">
        <f t="shared" si="0"/>
        <v>97.25</v>
      </c>
    </row>
    <row r="14" spans="2:15" x14ac:dyDescent="0.35">
      <c r="B14" s="6">
        <f t="shared" si="1"/>
        <v>6</v>
      </c>
      <c r="C14" s="6" t="s">
        <v>69</v>
      </c>
      <c r="D14" s="30" t="s">
        <v>29</v>
      </c>
      <c r="E14" s="31" t="s">
        <v>29</v>
      </c>
      <c r="F14" s="31" t="s">
        <v>29</v>
      </c>
      <c r="G14" s="31" t="s">
        <v>29</v>
      </c>
      <c r="H14" s="31" t="s">
        <v>29</v>
      </c>
      <c r="I14" s="32" t="s">
        <v>29</v>
      </c>
      <c r="J14" s="4">
        <v>92</v>
      </c>
      <c r="K14" s="4">
        <v>82</v>
      </c>
      <c r="L14" s="23">
        <v>0</v>
      </c>
      <c r="M14" s="4">
        <v>72</v>
      </c>
      <c r="N14" s="10">
        <f t="shared" si="0"/>
        <v>61.5</v>
      </c>
    </row>
    <row r="15" spans="2:15" x14ac:dyDescent="0.35">
      <c r="B15" s="6">
        <f t="shared" si="1"/>
        <v>7</v>
      </c>
      <c r="C15" s="6" t="s">
        <v>70</v>
      </c>
      <c r="D15" s="30" t="s">
        <v>30</v>
      </c>
      <c r="E15" s="31" t="s">
        <v>30</v>
      </c>
      <c r="F15" s="31" t="s">
        <v>30</v>
      </c>
      <c r="G15" s="31" t="s">
        <v>30</v>
      </c>
      <c r="H15" s="31" t="s">
        <v>30</v>
      </c>
      <c r="I15" s="32" t="s">
        <v>30</v>
      </c>
      <c r="J15" s="4">
        <v>94</v>
      </c>
      <c r="K15" s="4">
        <v>90</v>
      </c>
      <c r="L15" s="23">
        <v>0</v>
      </c>
      <c r="M15" s="27">
        <v>71</v>
      </c>
      <c r="N15" s="10">
        <f t="shared" si="0"/>
        <v>63.75</v>
      </c>
    </row>
    <row r="16" spans="2:15" x14ac:dyDescent="0.35">
      <c r="B16" s="6">
        <f t="shared" si="1"/>
        <v>8</v>
      </c>
      <c r="C16" s="6" t="s">
        <v>71</v>
      </c>
      <c r="D16" s="30" t="s">
        <v>31</v>
      </c>
      <c r="E16" s="31" t="s">
        <v>31</v>
      </c>
      <c r="F16" s="31" t="s">
        <v>31</v>
      </c>
      <c r="G16" s="31" t="s">
        <v>31</v>
      </c>
      <c r="H16" s="31" t="s">
        <v>31</v>
      </c>
      <c r="I16" s="32" t="s">
        <v>31</v>
      </c>
      <c r="J16" s="4">
        <v>83</v>
      </c>
      <c r="K16" s="4">
        <v>82</v>
      </c>
      <c r="L16" s="4">
        <v>79</v>
      </c>
      <c r="M16" s="27">
        <v>70</v>
      </c>
      <c r="N16" s="10">
        <f t="shared" si="0"/>
        <v>78.5</v>
      </c>
    </row>
    <row r="17" spans="2:14" x14ac:dyDescent="0.35">
      <c r="B17" s="6">
        <f t="shared" si="1"/>
        <v>9</v>
      </c>
      <c r="C17" s="6" t="s">
        <v>72</v>
      </c>
      <c r="D17" s="30" t="s">
        <v>32</v>
      </c>
      <c r="E17" s="31" t="s">
        <v>32</v>
      </c>
      <c r="F17" s="31" t="s">
        <v>32</v>
      </c>
      <c r="G17" s="31" t="s">
        <v>32</v>
      </c>
      <c r="H17" s="31" t="s">
        <v>32</v>
      </c>
      <c r="I17" s="32" t="s">
        <v>32</v>
      </c>
      <c r="J17" s="4">
        <v>90</v>
      </c>
      <c r="K17" s="4">
        <v>86</v>
      </c>
      <c r="L17" s="4">
        <v>77</v>
      </c>
      <c r="M17" s="27">
        <v>70</v>
      </c>
      <c r="N17" s="10">
        <f t="shared" si="0"/>
        <v>80.75</v>
      </c>
    </row>
    <row r="18" spans="2:14" x14ac:dyDescent="0.35">
      <c r="B18" s="6">
        <f t="shared" si="1"/>
        <v>10</v>
      </c>
      <c r="C18" s="6" t="s">
        <v>73</v>
      </c>
      <c r="D18" s="30" t="s">
        <v>33</v>
      </c>
      <c r="E18" s="31" t="s">
        <v>33</v>
      </c>
      <c r="F18" s="31" t="s">
        <v>33</v>
      </c>
      <c r="G18" s="31" t="s">
        <v>33</v>
      </c>
      <c r="H18" s="31" t="s">
        <v>33</v>
      </c>
      <c r="I18" s="32" t="s">
        <v>33</v>
      </c>
      <c r="J18" s="4">
        <v>98</v>
      </c>
      <c r="K18" s="4">
        <v>94</v>
      </c>
      <c r="L18" s="4">
        <v>100</v>
      </c>
      <c r="M18" s="4">
        <v>100</v>
      </c>
      <c r="N18" s="10">
        <f t="shared" si="0"/>
        <v>98</v>
      </c>
    </row>
    <row r="19" spans="2:14" x14ac:dyDescent="0.35">
      <c r="B19" s="6">
        <f t="shared" si="1"/>
        <v>11</v>
      </c>
      <c r="C19" s="6" t="s">
        <v>74</v>
      </c>
      <c r="D19" s="30" t="s">
        <v>34</v>
      </c>
      <c r="E19" s="31" t="s">
        <v>34</v>
      </c>
      <c r="F19" s="31" t="s">
        <v>34</v>
      </c>
      <c r="G19" s="31" t="s">
        <v>34</v>
      </c>
      <c r="H19" s="31" t="s">
        <v>34</v>
      </c>
      <c r="I19" s="32" t="s">
        <v>34</v>
      </c>
      <c r="J19" s="4">
        <v>98</v>
      </c>
      <c r="K19" s="4">
        <v>92</v>
      </c>
      <c r="L19" s="4">
        <v>100</v>
      </c>
      <c r="M19" s="4">
        <v>95</v>
      </c>
      <c r="N19" s="10">
        <f t="shared" si="0"/>
        <v>96.25</v>
      </c>
    </row>
    <row r="20" spans="2:14" x14ac:dyDescent="0.35">
      <c r="B20" s="6">
        <f t="shared" si="1"/>
        <v>12</v>
      </c>
      <c r="C20" s="6" t="s">
        <v>75</v>
      </c>
      <c r="D20" s="30" t="s">
        <v>35</v>
      </c>
      <c r="E20" s="31" t="s">
        <v>35</v>
      </c>
      <c r="F20" s="31" t="s">
        <v>35</v>
      </c>
      <c r="G20" s="31" t="s">
        <v>35</v>
      </c>
      <c r="H20" s="31" t="s">
        <v>35</v>
      </c>
      <c r="I20" s="32" t="s">
        <v>35</v>
      </c>
      <c r="J20" s="23">
        <v>0</v>
      </c>
      <c r="K20" s="23">
        <v>0</v>
      </c>
      <c r="L20" s="23">
        <v>0</v>
      </c>
      <c r="M20" s="23">
        <v>0</v>
      </c>
      <c r="N20" s="10">
        <f t="shared" si="0"/>
        <v>0</v>
      </c>
    </row>
    <row r="21" spans="2:14" x14ac:dyDescent="0.35">
      <c r="B21" s="6">
        <f t="shared" si="1"/>
        <v>13</v>
      </c>
      <c r="C21" s="6" t="s">
        <v>76</v>
      </c>
      <c r="D21" s="30" t="s">
        <v>36</v>
      </c>
      <c r="E21" s="31" t="s">
        <v>36</v>
      </c>
      <c r="F21" s="31" t="s">
        <v>36</v>
      </c>
      <c r="G21" s="31" t="s">
        <v>36</v>
      </c>
      <c r="H21" s="31" t="s">
        <v>36</v>
      </c>
      <c r="I21" s="32" t="s">
        <v>36</v>
      </c>
      <c r="J21" s="4">
        <v>98</v>
      </c>
      <c r="K21" s="4">
        <v>96</v>
      </c>
      <c r="L21" s="4">
        <v>100</v>
      </c>
      <c r="M21" s="4">
        <v>98</v>
      </c>
      <c r="N21" s="10">
        <f t="shared" si="0"/>
        <v>98</v>
      </c>
    </row>
    <row r="22" spans="2:14" x14ac:dyDescent="0.35">
      <c r="B22" s="6">
        <f t="shared" si="1"/>
        <v>14</v>
      </c>
      <c r="C22" s="6" t="s">
        <v>77</v>
      </c>
      <c r="D22" s="30" t="s">
        <v>37</v>
      </c>
      <c r="E22" s="31" t="s">
        <v>37</v>
      </c>
      <c r="F22" s="31" t="s">
        <v>37</v>
      </c>
      <c r="G22" s="31" t="s">
        <v>37</v>
      </c>
      <c r="H22" s="31" t="s">
        <v>37</v>
      </c>
      <c r="I22" s="32" t="s">
        <v>37</v>
      </c>
      <c r="J22" s="4">
        <v>98</v>
      </c>
      <c r="K22" s="4">
        <v>97</v>
      </c>
      <c r="L22" s="4">
        <v>100</v>
      </c>
      <c r="M22" s="4">
        <v>100</v>
      </c>
      <c r="N22" s="10">
        <f t="shared" si="0"/>
        <v>98.75</v>
      </c>
    </row>
    <row r="23" spans="2:14" x14ac:dyDescent="0.35">
      <c r="B23" s="6"/>
      <c r="C23" s="6"/>
      <c r="D23" s="35"/>
      <c r="E23" s="35"/>
      <c r="F23" s="35"/>
      <c r="G23" s="35"/>
      <c r="H23" s="35"/>
      <c r="I23" s="35"/>
      <c r="J23" s="4"/>
      <c r="K23" s="4"/>
      <c r="L23" s="4"/>
      <c r="M23" s="4"/>
      <c r="N23" s="10"/>
    </row>
    <row r="24" spans="2:14" x14ac:dyDescent="0.35">
      <c r="B24" s="6"/>
      <c r="C24" s="6"/>
      <c r="D24" s="35"/>
      <c r="E24" s="35"/>
      <c r="F24" s="35"/>
      <c r="G24" s="35"/>
      <c r="H24" s="35"/>
      <c r="I24" s="35"/>
      <c r="J24" s="4"/>
      <c r="K24" s="4"/>
      <c r="L24" s="4"/>
      <c r="M24" s="4"/>
      <c r="N24" s="10"/>
    </row>
    <row r="25" spans="2:14" x14ac:dyDescent="0.35">
      <c r="B25" s="6"/>
      <c r="C25" s="6"/>
      <c r="D25" s="35"/>
      <c r="E25" s="35"/>
      <c r="F25" s="35"/>
      <c r="G25" s="35"/>
      <c r="H25" s="35"/>
      <c r="I25" s="35"/>
      <c r="J25" s="4"/>
      <c r="K25" s="4"/>
      <c r="L25" s="4"/>
      <c r="M25" s="4"/>
      <c r="N25" s="10"/>
    </row>
    <row r="26" spans="2:14" x14ac:dyDescent="0.35">
      <c r="B26" s="6"/>
      <c r="C26" s="6"/>
      <c r="D26" s="35"/>
      <c r="E26" s="35"/>
      <c r="F26" s="35"/>
      <c r="G26" s="35"/>
      <c r="H26" s="35"/>
      <c r="I26" s="35"/>
      <c r="J26" s="4"/>
      <c r="K26" s="4"/>
      <c r="L26" s="4"/>
      <c r="M26" s="4"/>
      <c r="N26" s="10"/>
    </row>
    <row r="27" spans="2:14" x14ac:dyDescent="0.35">
      <c r="B27" s="6"/>
      <c r="C27" s="6"/>
      <c r="D27" s="35"/>
      <c r="E27" s="35"/>
      <c r="F27" s="35"/>
      <c r="G27" s="35"/>
      <c r="H27" s="35"/>
      <c r="I27" s="35"/>
      <c r="J27" s="4"/>
      <c r="K27" s="4"/>
      <c r="L27" s="4"/>
      <c r="M27" s="4"/>
      <c r="N27" s="10"/>
    </row>
    <row r="28" spans="2:14" x14ac:dyDescent="0.35">
      <c r="B28" s="6"/>
      <c r="C28" s="6"/>
      <c r="D28" s="35"/>
      <c r="E28" s="35"/>
      <c r="F28" s="35"/>
      <c r="G28" s="35"/>
      <c r="H28" s="35"/>
      <c r="I28" s="35"/>
      <c r="J28" s="4"/>
      <c r="K28" s="4"/>
      <c r="L28" s="4"/>
      <c r="M28" s="4"/>
      <c r="N28" s="10"/>
    </row>
    <row r="29" spans="2:14" x14ac:dyDescent="0.35">
      <c r="B29" s="6"/>
      <c r="C29" s="6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10"/>
    </row>
    <row r="30" spans="2:14" x14ac:dyDescent="0.35">
      <c r="B30" s="6"/>
      <c r="C30" s="6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10"/>
    </row>
    <row r="31" spans="2:14" x14ac:dyDescent="0.35">
      <c r="B31" s="6"/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10"/>
    </row>
    <row r="32" spans="2:14" x14ac:dyDescent="0.35">
      <c r="B32" s="6"/>
      <c r="C32" s="6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10"/>
    </row>
    <row r="33" spans="2:14" x14ac:dyDescent="0.35">
      <c r="B33" s="6"/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10"/>
    </row>
    <row r="34" spans="2:14" x14ac:dyDescent="0.35">
      <c r="B34" s="6"/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10"/>
    </row>
    <row r="35" spans="2:14" x14ac:dyDescent="0.35">
      <c r="B35" s="6"/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10"/>
    </row>
    <row r="36" spans="2:14" x14ac:dyDescent="0.35">
      <c r="B36" s="6"/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10"/>
    </row>
    <row r="37" spans="2:14" x14ac:dyDescent="0.35">
      <c r="B37" s="6"/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10"/>
    </row>
    <row r="38" spans="2:14" x14ac:dyDescent="0.35">
      <c r="B38" s="6"/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10"/>
    </row>
    <row r="39" spans="2:14" x14ac:dyDescent="0.35">
      <c r="B39" s="6"/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10"/>
    </row>
    <row r="40" spans="2:14" x14ac:dyDescent="0.35">
      <c r="B40" s="6"/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10"/>
    </row>
    <row r="41" spans="2:14" x14ac:dyDescent="0.35">
      <c r="B41" s="6"/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10"/>
    </row>
    <row r="42" spans="2:14" x14ac:dyDescent="0.35">
      <c r="B42" s="6"/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10"/>
    </row>
    <row r="43" spans="2:14" x14ac:dyDescent="0.35">
      <c r="B43" s="6"/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10"/>
    </row>
    <row r="44" spans="2:14" x14ac:dyDescent="0.35">
      <c r="B44" s="6"/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10"/>
    </row>
    <row r="45" spans="2:14" x14ac:dyDescent="0.35">
      <c r="B45" s="6"/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10"/>
    </row>
    <row r="46" spans="2:14" x14ac:dyDescent="0.35">
      <c r="B46" s="6"/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10"/>
    </row>
    <row r="47" spans="2:14" x14ac:dyDescent="0.35">
      <c r="B47" s="6"/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10"/>
    </row>
    <row r="48" spans="2:14" x14ac:dyDescent="0.35">
      <c r="B48" s="6"/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10"/>
    </row>
    <row r="49" spans="2:14" x14ac:dyDescent="0.35">
      <c r="B49" s="6"/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10"/>
    </row>
    <row r="50" spans="2:14" x14ac:dyDescent="0.35">
      <c r="B50" s="6"/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10"/>
    </row>
    <row r="51" spans="2:14" x14ac:dyDescent="0.35">
      <c r="B51" s="6"/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10"/>
    </row>
    <row r="52" spans="2:14" x14ac:dyDescent="0.35">
      <c r="B52" s="6"/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10"/>
    </row>
    <row r="53" spans="2:14" x14ac:dyDescent="0.35">
      <c r="B53" s="6"/>
      <c r="C53" s="3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10"/>
    </row>
    <row r="54" spans="2:14" x14ac:dyDescent="0.35">
      <c r="C54" s="29"/>
      <c r="D54" s="29"/>
      <c r="E54" s="1"/>
      <c r="H54" s="33" t="s">
        <v>15</v>
      </c>
      <c r="I54" s="33"/>
      <c r="J54" s="11">
        <f>COUNTIF(J9:J53,"&gt;=70")</f>
        <v>13</v>
      </c>
      <c r="K54" s="11">
        <f t="shared" ref="K54:M54" si="2">COUNTIF(K9:K53,"&gt;=70")</f>
        <v>13</v>
      </c>
      <c r="L54" s="11">
        <f t="shared" si="2"/>
        <v>9</v>
      </c>
      <c r="M54" s="11">
        <f t="shared" si="2"/>
        <v>11</v>
      </c>
      <c r="N54" s="15">
        <f t="shared" ref="N54" si="3">COUNTIF(N9:N48,"&gt;=70")</f>
        <v>9</v>
      </c>
    </row>
    <row r="55" spans="2:14" x14ac:dyDescent="0.35">
      <c r="C55" s="29"/>
      <c r="D55" s="29"/>
      <c r="E55" s="8"/>
      <c r="H55" s="34" t="s">
        <v>16</v>
      </c>
      <c r="I55" s="34"/>
      <c r="J55" s="12">
        <f>COUNTIF(J9:J53,"&lt;70")</f>
        <v>1</v>
      </c>
      <c r="K55" s="12">
        <f t="shared" ref="K55:N55" si="4">COUNTIF(K9:K53,"&lt;70")</f>
        <v>1</v>
      </c>
      <c r="L55" s="12">
        <f t="shared" si="4"/>
        <v>5</v>
      </c>
      <c r="M55" s="12">
        <f t="shared" si="4"/>
        <v>3</v>
      </c>
      <c r="N55" s="12">
        <f t="shared" si="4"/>
        <v>5</v>
      </c>
    </row>
    <row r="56" spans="2:14" x14ac:dyDescent="0.35">
      <c r="C56" s="29"/>
      <c r="D56" s="29"/>
      <c r="E56" s="29"/>
      <c r="H56" s="34" t="s">
        <v>17</v>
      </c>
      <c r="I56" s="34"/>
      <c r="J56" s="12">
        <f>COUNT(J9:J53)</f>
        <v>14</v>
      </c>
      <c r="K56" s="12">
        <f t="shared" ref="K56:N56" si="5">COUNT(K9:K53)</f>
        <v>14</v>
      </c>
      <c r="L56" s="12">
        <f t="shared" si="5"/>
        <v>14</v>
      </c>
      <c r="M56" s="12">
        <f t="shared" si="5"/>
        <v>14</v>
      </c>
      <c r="N56" s="12">
        <f t="shared" si="5"/>
        <v>14</v>
      </c>
    </row>
    <row r="57" spans="2:14" x14ac:dyDescent="0.35">
      <c r="C57" s="29"/>
      <c r="D57" s="29"/>
      <c r="E57" s="1"/>
      <c r="H57" s="36" t="s">
        <v>12</v>
      </c>
      <c r="I57" s="36"/>
      <c r="J57" s="13">
        <f>J54/J56</f>
        <v>0.9285714285714286</v>
      </c>
      <c r="K57" s="14">
        <f t="shared" ref="K57:N57" si="6">K54/K56</f>
        <v>0.9285714285714286</v>
      </c>
      <c r="L57" s="14">
        <f t="shared" si="6"/>
        <v>0.6428571428571429</v>
      </c>
      <c r="M57" s="14">
        <f t="shared" si="6"/>
        <v>0.7857142857142857</v>
      </c>
      <c r="N57" s="14">
        <f t="shared" si="6"/>
        <v>0.6428571428571429</v>
      </c>
    </row>
    <row r="58" spans="2:14" x14ac:dyDescent="0.35">
      <c r="C58" s="29"/>
      <c r="D58" s="29"/>
      <c r="E58" s="1"/>
      <c r="H58" s="36" t="s">
        <v>13</v>
      </c>
      <c r="I58" s="36"/>
      <c r="J58" s="13">
        <f>J55/J56</f>
        <v>7.1428571428571425E-2</v>
      </c>
      <c r="K58" s="13">
        <f t="shared" ref="K58:N58" si="7">K55/K56</f>
        <v>7.1428571428571425E-2</v>
      </c>
      <c r="L58" s="14">
        <f t="shared" si="7"/>
        <v>0.35714285714285715</v>
      </c>
      <c r="M58" s="14">
        <f t="shared" si="7"/>
        <v>0.21428571428571427</v>
      </c>
      <c r="N58" s="14">
        <f t="shared" si="7"/>
        <v>0.35714285714285715</v>
      </c>
    </row>
    <row r="59" spans="2:14" x14ac:dyDescent="0.35">
      <c r="C59" s="29"/>
      <c r="D59" s="29"/>
      <c r="E59" s="8"/>
    </row>
    <row r="60" spans="2:14" x14ac:dyDescent="0.35">
      <c r="C60" s="1"/>
      <c r="D60" s="1"/>
      <c r="E60" s="8"/>
      <c r="H60" s="18" t="s">
        <v>59</v>
      </c>
      <c r="I60" s="18"/>
      <c r="J60" s="18">
        <f>AVERAGE(J9:J22)</f>
        <v>85.357142857142861</v>
      </c>
      <c r="K60" s="18">
        <f t="shared" ref="K60:N60" si="8">AVERAGE(K9:K22)</f>
        <v>82.071428571428569</v>
      </c>
      <c r="L60" s="18">
        <f t="shared" si="8"/>
        <v>59.5</v>
      </c>
      <c r="M60" s="18">
        <f t="shared" si="8"/>
        <v>67.714285714285708</v>
      </c>
      <c r="N60" s="18">
        <f t="shared" si="8"/>
        <v>73.660714285714292</v>
      </c>
    </row>
    <row r="61" spans="2:14" x14ac:dyDescent="0.35">
      <c r="C61" s="1"/>
      <c r="D61" s="1"/>
      <c r="E61" s="8"/>
    </row>
    <row r="62" spans="2:14" x14ac:dyDescent="0.35">
      <c r="J62" s="19" t="s">
        <v>23</v>
      </c>
      <c r="K62" s="19"/>
      <c r="L62" s="19"/>
      <c r="M62" s="19"/>
    </row>
    <row r="63" spans="2:14" x14ac:dyDescent="0.35">
      <c r="J63" s="28" t="s">
        <v>14</v>
      </c>
      <c r="K63" s="28"/>
      <c r="L63" s="28"/>
      <c r="M63" s="28"/>
    </row>
  </sheetData>
  <mergeCells count="66">
    <mergeCell ref="N4:O4"/>
    <mergeCell ref="K6:O6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4:I44"/>
    <mergeCell ref="D45:I45"/>
    <mergeCell ref="D46:I46"/>
    <mergeCell ref="J63:M63"/>
    <mergeCell ref="C55:D55"/>
    <mergeCell ref="H55:I55"/>
    <mergeCell ref="C56:E56"/>
    <mergeCell ref="H56:I56"/>
    <mergeCell ref="C57:D57"/>
    <mergeCell ref="H57:I57"/>
    <mergeCell ref="D47:I47"/>
    <mergeCell ref="D48:I48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42:I42"/>
    <mergeCell ref="D43:I43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63"/>
  <sheetViews>
    <sheetView zoomScale="84" zoomScaleNormal="84" workbookViewId="0">
      <selection activeCell="Q22" sqref="Q2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8.7265625" customWidth="1"/>
    <col min="15" max="16" width="5.7265625" customWidth="1"/>
  </cols>
  <sheetData>
    <row r="2" spans="2:16" ht="15.5" x14ac:dyDescent="0.35">
      <c r="B2" s="37" t="s">
        <v>65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2"/>
      <c r="O2" s="2"/>
    </row>
    <row r="3" spans="2:16" x14ac:dyDescent="0.3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"/>
      <c r="O3" s="1"/>
    </row>
    <row r="4" spans="2:16" x14ac:dyDescent="0.35">
      <c r="C4" t="s">
        <v>0</v>
      </c>
      <c r="D4" s="39" t="s">
        <v>20</v>
      </c>
      <c r="E4" s="39"/>
      <c r="F4" s="39"/>
      <c r="G4" s="39"/>
      <c r="I4" t="s">
        <v>1</v>
      </c>
      <c r="J4" s="40" t="s">
        <v>38</v>
      </c>
      <c r="K4" s="40"/>
      <c r="M4" t="s">
        <v>2</v>
      </c>
      <c r="N4" s="42">
        <v>45096</v>
      </c>
      <c r="O4" s="47"/>
      <c r="P4" s="20"/>
    </row>
    <row r="5" spans="2:16" ht="6.75" customHeight="1" x14ac:dyDescent="0.35">
      <c r="D5" s="5"/>
      <c r="E5" s="5"/>
      <c r="F5" s="5"/>
      <c r="G5" s="5"/>
    </row>
    <row r="6" spans="2:16" x14ac:dyDescent="0.35">
      <c r="C6" t="s">
        <v>3</v>
      </c>
      <c r="D6" s="40" t="s">
        <v>22</v>
      </c>
      <c r="E6" s="40"/>
      <c r="F6" s="40"/>
      <c r="G6" s="40"/>
      <c r="I6" s="29" t="s">
        <v>18</v>
      </c>
      <c r="J6" s="29"/>
      <c r="K6" s="47" t="s">
        <v>23</v>
      </c>
      <c r="L6" s="47"/>
      <c r="M6" s="47"/>
      <c r="N6" s="47"/>
      <c r="O6" s="47"/>
      <c r="P6" s="47"/>
    </row>
    <row r="7" spans="2:16" ht="11.25" customHeight="1" x14ac:dyDescent="0.35"/>
    <row r="8" spans="2:16" ht="15" thickBot="1" x14ac:dyDescent="0.4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6" ht="15" thickBot="1" x14ac:dyDescent="0.4">
      <c r="B9" s="6">
        <v>1</v>
      </c>
      <c r="C9" s="6" t="s">
        <v>51</v>
      </c>
      <c r="D9" s="48" t="str">
        <f>'[2]UNIDAD 1'!B7</f>
        <v xml:space="preserve">Chavez Peña Luis Saulo </v>
      </c>
      <c r="E9" s="48"/>
      <c r="F9" s="48"/>
      <c r="G9" s="48"/>
      <c r="H9" s="48"/>
      <c r="I9" s="48"/>
      <c r="J9" s="16">
        <v>96</v>
      </c>
      <c r="K9" s="4">
        <v>85</v>
      </c>
      <c r="L9" s="23">
        <v>0</v>
      </c>
      <c r="M9" s="23">
        <v>0</v>
      </c>
      <c r="N9" s="10">
        <f>AVERAGE(J9:M9)</f>
        <v>45.25</v>
      </c>
    </row>
    <row r="10" spans="2:16" ht="15" thickBot="1" x14ac:dyDescent="0.4">
      <c r="B10" s="6">
        <f>B9+1</f>
        <v>2</v>
      </c>
      <c r="C10" s="6" t="s">
        <v>39</v>
      </c>
      <c r="D10" s="48" t="str">
        <f>'[2]UNIDAD 1'!B8</f>
        <v>Chigo Alfonso Dámaris Azeneth</v>
      </c>
      <c r="E10" s="48"/>
      <c r="F10" s="48"/>
      <c r="G10" s="48"/>
      <c r="H10" s="48"/>
      <c r="I10" s="48"/>
      <c r="J10" s="16">
        <v>80</v>
      </c>
      <c r="K10" s="4">
        <v>93</v>
      </c>
      <c r="L10" s="4">
        <v>72</v>
      </c>
      <c r="M10" s="4">
        <v>78</v>
      </c>
      <c r="N10" s="10">
        <f t="shared" ref="N10:N28" si="0">AVERAGE(J10:M10)</f>
        <v>80.75</v>
      </c>
    </row>
    <row r="11" spans="2:16" ht="15" thickBot="1" x14ac:dyDescent="0.4">
      <c r="B11" s="6">
        <f t="shared" ref="B11:B28" si="1">B10+1</f>
        <v>3</v>
      </c>
      <c r="C11" s="6" t="s">
        <v>40</v>
      </c>
      <c r="D11" s="48" t="str">
        <f>'[2]UNIDAD 1'!B9</f>
        <v xml:space="preserve">Chigo Martinez Jorge David </v>
      </c>
      <c r="E11" s="48"/>
      <c r="F11" s="48"/>
      <c r="G11" s="48"/>
      <c r="H11" s="48"/>
      <c r="I11" s="48"/>
      <c r="J11" s="17">
        <v>0</v>
      </c>
      <c r="K11" s="4">
        <v>74</v>
      </c>
      <c r="L11" s="4">
        <v>75</v>
      </c>
      <c r="M11" s="4">
        <v>98</v>
      </c>
      <c r="N11" s="10">
        <f t="shared" si="0"/>
        <v>61.75</v>
      </c>
    </row>
    <row r="12" spans="2:16" ht="15" thickBot="1" x14ac:dyDescent="0.4">
      <c r="B12" s="6">
        <f t="shared" si="1"/>
        <v>4</v>
      </c>
      <c r="C12" s="6" t="s">
        <v>52</v>
      </c>
      <c r="D12" s="48" t="str">
        <f>'[2]UNIDAD 1'!B10</f>
        <v>Gómez Golpe Jenifer</v>
      </c>
      <c r="E12" s="48"/>
      <c r="F12" s="48"/>
      <c r="G12" s="48"/>
      <c r="H12" s="48"/>
      <c r="I12" s="48"/>
      <c r="J12" s="16">
        <v>79</v>
      </c>
      <c r="K12" s="4">
        <v>87</v>
      </c>
      <c r="L12" s="4">
        <v>84</v>
      </c>
      <c r="M12" s="23">
        <v>0</v>
      </c>
      <c r="N12" s="10">
        <f t="shared" si="0"/>
        <v>62.5</v>
      </c>
    </row>
    <row r="13" spans="2:16" ht="15" thickBot="1" x14ac:dyDescent="0.4">
      <c r="B13" s="6">
        <f t="shared" si="1"/>
        <v>5</v>
      </c>
      <c r="C13" s="6" t="s">
        <v>53</v>
      </c>
      <c r="D13" s="48" t="str">
        <f>'[2]UNIDAD 1'!B11</f>
        <v>Herrera Miros Kenia Paola</v>
      </c>
      <c r="E13" s="48"/>
      <c r="F13" s="48"/>
      <c r="G13" s="48"/>
      <c r="H13" s="48"/>
      <c r="I13" s="48"/>
      <c r="J13" s="16">
        <v>98</v>
      </c>
      <c r="K13" s="4">
        <v>87</v>
      </c>
      <c r="L13" s="4">
        <v>87</v>
      </c>
      <c r="M13" s="4">
        <v>96</v>
      </c>
      <c r="N13" s="10">
        <f t="shared" si="0"/>
        <v>92</v>
      </c>
    </row>
    <row r="14" spans="2:16" ht="15" thickBot="1" x14ac:dyDescent="0.4">
      <c r="B14" s="6">
        <f t="shared" si="1"/>
        <v>6</v>
      </c>
      <c r="C14" s="6" t="s">
        <v>41</v>
      </c>
      <c r="D14" s="48" t="str">
        <f>'[2]UNIDAD 1'!B12</f>
        <v>Irad Jafeth Vergara Fernández</v>
      </c>
      <c r="E14" s="48"/>
      <c r="F14" s="48"/>
      <c r="G14" s="48"/>
      <c r="H14" s="48"/>
      <c r="I14" s="48"/>
      <c r="J14" s="16">
        <v>98</v>
      </c>
      <c r="K14" s="4">
        <v>95</v>
      </c>
      <c r="L14" s="4">
        <v>95</v>
      </c>
      <c r="M14" s="4">
        <v>96</v>
      </c>
      <c r="N14" s="10">
        <f t="shared" si="0"/>
        <v>96</v>
      </c>
    </row>
    <row r="15" spans="2:16" ht="15" thickBot="1" x14ac:dyDescent="0.4">
      <c r="B15" s="6">
        <f t="shared" si="1"/>
        <v>7</v>
      </c>
      <c r="C15" s="6" t="s">
        <v>43</v>
      </c>
      <c r="D15" s="48" t="str">
        <f>'[2]UNIDAD 1'!B13</f>
        <v xml:space="preserve">Isidoro Vazquez Keidi Estefan </v>
      </c>
      <c r="E15" s="48"/>
      <c r="F15" s="48"/>
      <c r="G15" s="48"/>
      <c r="H15" s="48"/>
      <c r="I15" s="48"/>
      <c r="J15" s="16">
        <v>98</v>
      </c>
      <c r="K15" s="4">
        <v>72</v>
      </c>
      <c r="L15" s="4">
        <v>88</v>
      </c>
      <c r="M15" s="4">
        <v>72</v>
      </c>
      <c r="N15" s="10">
        <f t="shared" si="0"/>
        <v>82.5</v>
      </c>
    </row>
    <row r="16" spans="2:16" ht="15" thickBot="1" x14ac:dyDescent="0.4">
      <c r="B16" s="6">
        <f t="shared" si="1"/>
        <v>8</v>
      </c>
      <c r="C16" s="6" t="s">
        <v>42</v>
      </c>
      <c r="D16" s="48" t="str">
        <f>'[2]UNIDAD 1'!B14</f>
        <v xml:space="preserve">Linares Mil Fatima </v>
      </c>
      <c r="E16" s="48"/>
      <c r="F16" s="48"/>
      <c r="G16" s="48"/>
      <c r="H16" s="48"/>
      <c r="I16" s="48"/>
      <c r="J16" s="16">
        <v>85</v>
      </c>
      <c r="K16" s="4">
        <v>79</v>
      </c>
      <c r="L16" s="4">
        <v>87</v>
      </c>
      <c r="M16" s="4">
        <v>98</v>
      </c>
      <c r="N16" s="10">
        <f t="shared" si="0"/>
        <v>87.25</v>
      </c>
    </row>
    <row r="17" spans="2:14" ht="15" thickBot="1" x14ac:dyDescent="0.4">
      <c r="B17" s="6">
        <f t="shared" si="1"/>
        <v>9</v>
      </c>
      <c r="C17" s="6" t="s">
        <v>54</v>
      </c>
      <c r="D17" s="48" t="str">
        <f>'[2]UNIDAD 1'!B15</f>
        <v xml:space="preserve">Marce Hipolito Josue Jorge </v>
      </c>
      <c r="E17" s="48"/>
      <c r="F17" s="48"/>
      <c r="G17" s="48"/>
      <c r="H17" s="48"/>
      <c r="I17" s="48"/>
      <c r="J17" s="16">
        <v>83</v>
      </c>
      <c r="K17" s="4">
        <v>75</v>
      </c>
      <c r="L17" s="23">
        <v>0</v>
      </c>
      <c r="M17" s="4">
        <v>86</v>
      </c>
      <c r="N17" s="10">
        <f t="shared" si="0"/>
        <v>61</v>
      </c>
    </row>
    <row r="18" spans="2:14" ht="15" thickBot="1" x14ac:dyDescent="0.4">
      <c r="B18" s="6">
        <f t="shared" si="1"/>
        <v>10</v>
      </c>
      <c r="C18" s="6" t="s">
        <v>55</v>
      </c>
      <c r="D18" s="48" t="str">
        <f>'[2]UNIDAD 1'!B16</f>
        <v>Maya Seba Jorge</v>
      </c>
      <c r="E18" s="48"/>
      <c r="F18" s="48"/>
      <c r="G18" s="48"/>
      <c r="H18" s="48"/>
      <c r="I18" s="48"/>
      <c r="J18" s="16">
        <v>100</v>
      </c>
      <c r="K18" s="4">
        <v>96</v>
      </c>
      <c r="L18" s="4">
        <v>89</v>
      </c>
      <c r="M18" s="4">
        <v>88</v>
      </c>
      <c r="N18" s="10">
        <f t="shared" si="0"/>
        <v>93.25</v>
      </c>
    </row>
    <row r="19" spans="2:14" ht="15" thickBot="1" x14ac:dyDescent="0.4">
      <c r="B19" s="6">
        <f t="shared" si="1"/>
        <v>11</v>
      </c>
      <c r="C19" s="6" t="s">
        <v>44</v>
      </c>
      <c r="D19" s="48" t="str">
        <f>'[2]UNIDAD 1'!B17</f>
        <v xml:space="preserve">Montes Jesús Santiago </v>
      </c>
      <c r="E19" s="48"/>
      <c r="F19" s="48"/>
      <c r="G19" s="48"/>
      <c r="H19" s="48"/>
      <c r="I19" s="48"/>
      <c r="J19" s="16">
        <v>96</v>
      </c>
      <c r="K19" s="4">
        <v>85</v>
      </c>
      <c r="L19" s="4">
        <v>88</v>
      </c>
      <c r="M19" s="27">
        <v>74</v>
      </c>
      <c r="N19" s="10">
        <f t="shared" si="0"/>
        <v>85.75</v>
      </c>
    </row>
    <row r="20" spans="2:14" ht="15" thickBot="1" x14ac:dyDescent="0.4">
      <c r="B20" s="6">
        <f t="shared" si="1"/>
        <v>12</v>
      </c>
      <c r="C20" s="6" t="s">
        <v>45</v>
      </c>
      <c r="D20" s="48" t="str">
        <f>'[2]UNIDAD 1'!B18</f>
        <v>Montiel Xala Marjorie</v>
      </c>
      <c r="E20" s="48"/>
      <c r="F20" s="48"/>
      <c r="G20" s="48"/>
      <c r="H20" s="48"/>
      <c r="I20" s="48"/>
      <c r="J20" s="16">
        <v>98</v>
      </c>
      <c r="K20" s="4">
        <v>78</v>
      </c>
      <c r="L20" s="4">
        <v>86</v>
      </c>
      <c r="M20" s="4">
        <v>96</v>
      </c>
      <c r="N20" s="10">
        <f t="shared" si="0"/>
        <v>89.5</v>
      </c>
    </row>
    <row r="21" spans="2:14" ht="15" thickBot="1" x14ac:dyDescent="0.4">
      <c r="B21" s="6">
        <f t="shared" si="1"/>
        <v>13</v>
      </c>
      <c r="C21" s="6" t="s">
        <v>56</v>
      </c>
      <c r="D21" s="48" t="str">
        <f>'[2]UNIDAD 1'!B19</f>
        <v xml:space="preserve">Montufa Lascares Mileina Guadalupe </v>
      </c>
      <c r="E21" s="48"/>
      <c r="F21" s="48"/>
      <c r="G21" s="48"/>
      <c r="H21" s="48"/>
      <c r="I21" s="48"/>
      <c r="J21" s="16">
        <v>100</v>
      </c>
      <c r="K21" s="4">
        <v>90</v>
      </c>
      <c r="L21" s="4">
        <v>90</v>
      </c>
      <c r="M21" s="4">
        <v>100</v>
      </c>
      <c r="N21" s="10">
        <f t="shared" si="0"/>
        <v>95</v>
      </c>
    </row>
    <row r="22" spans="2:14" ht="15" thickBot="1" x14ac:dyDescent="0.4">
      <c r="B22" s="6">
        <f t="shared" si="1"/>
        <v>14</v>
      </c>
      <c r="C22" s="6" t="s">
        <v>57</v>
      </c>
      <c r="D22" s="48" t="str">
        <f>'[2]UNIDAD 1'!B20</f>
        <v>Morales Chagala Miguel</v>
      </c>
      <c r="E22" s="48"/>
      <c r="F22" s="48"/>
      <c r="G22" s="48"/>
      <c r="H22" s="48"/>
      <c r="I22" s="48"/>
      <c r="J22" s="16">
        <v>98</v>
      </c>
      <c r="K22" s="4">
        <v>90</v>
      </c>
      <c r="L22" s="23">
        <v>0</v>
      </c>
      <c r="M22" s="4">
        <v>94</v>
      </c>
      <c r="N22" s="10">
        <f t="shared" si="0"/>
        <v>70.5</v>
      </c>
    </row>
    <row r="23" spans="2:14" ht="15" thickBot="1" x14ac:dyDescent="0.4">
      <c r="B23" s="6">
        <f t="shared" si="1"/>
        <v>15</v>
      </c>
      <c r="C23" s="6" t="s">
        <v>46</v>
      </c>
      <c r="D23" s="48" t="str">
        <f>'[2]UNIDAD 1'!B21</f>
        <v>Paxtian Baxin Anahi</v>
      </c>
      <c r="E23" s="48"/>
      <c r="F23" s="48"/>
      <c r="G23" s="48"/>
      <c r="H23" s="48"/>
      <c r="I23" s="48"/>
      <c r="J23" s="16">
        <v>96</v>
      </c>
      <c r="K23" s="4">
        <v>92</v>
      </c>
      <c r="L23" s="4">
        <v>88</v>
      </c>
      <c r="M23" s="4">
        <v>96</v>
      </c>
      <c r="N23" s="10">
        <f t="shared" si="0"/>
        <v>93</v>
      </c>
    </row>
    <row r="24" spans="2:14" ht="15" thickBot="1" x14ac:dyDescent="0.4">
      <c r="B24" s="6">
        <f t="shared" si="1"/>
        <v>16</v>
      </c>
      <c r="C24" s="6" t="s">
        <v>47</v>
      </c>
      <c r="D24" s="48" t="str">
        <f>'[2]UNIDAD 1'!B22</f>
        <v xml:space="preserve">Poxtan Rodríguez Beker Natan </v>
      </c>
      <c r="E24" s="48"/>
      <c r="F24" s="48"/>
      <c r="G24" s="48"/>
      <c r="H24" s="48"/>
      <c r="I24" s="48"/>
      <c r="J24" s="16">
        <v>88</v>
      </c>
      <c r="K24" s="23">
        <v>0</v>
      </c>
      <c r="L24" s="4">
        <v>76</v>
      </c>
      <c r="M24" s="23">
        <v>0</v>
      </c>
      <c r="N24" s="10">
        <f t="shared" si="0"/>
        <v>41</v>
      </c>
    </row>
    <row r="25" spans="2:14" ht="15" thickBot="1" x14ac:dyDescent="0.4">
      <c r="B25" s="6">
        <f t="shared" si="1"/>
        <v>17</v>
      </c>
      <c r="C25" s="6" t="s">
        <v>48</v>
      </c>
      <c r="D25" s="48" t="str">
        <f>'[2]UNIDAD 1'!B23</f>
        <v>Pucheta Velasco Elizabeth</v>
      </c>
      <c r="E25" s="48"/>
      <c r="F25" s="48"/>
      <c r="G25" s="48"/>
      <c r="H25" s="48"/>
      <c r="I25" s="48"/>
      <c r="J25" s="16">
        <v>100</v>
      </c>
      <c r="K25" s="4">
        <v>77</v>
      </c>
      <c r="L25" s="4">
        <v>91</v>
      </c>
      <c r="M25" s="4">
        <v>100</v>
      </c>
      <c r="N25" s="10">
        <f t="shared" si="0"/>
        <v>92</v>
      </c>
    </row>
    <row r="26" spans="2:14" ht="15" thickBot="1" x14ac:dyDescent="0.4">
      <c r="B26" s="6">
        <f t="shared" si="1"/>
        <v>18</v>
      </c>
      <c r="C26" s="6" t="s">
        <v>49</v>
      </c>
      <c r="D26" s="48" t="str">
        <f>'[2]UNIDAD 1'!B24</f>
        <v>Rincón Zamudio Javier Manuel</v>
      </c>
      <c r="E26" s="48"/>
      <c r="F26" s="48"/>
      <c r="G26" s="48"/>
      <c r="H26" s="48"/>
      <c r="I26" s="48"/>
      <c r="J26" s="17">
        <v>0</v>
      </c>
      <c r="K26" s="23">
        <v>0</v>
      </c>
      <c r="L26" s="23">
        <v>0</v>
      </c>
      <c r="M26" s="23">
        <v>0</v>
      </c>
      <c r="N26" s="10">
        <f t="shared" si="0"/>
        <v>0</v>
      </c>
    </row>
    <row r="27" spans="2:14" ht="15" thickBot="1" x14ac:dyDescent="0.4">
      <c r="B27" s="6">
        <f t="shared" si="1"/>
        <v>19</v>
      </c>
      <c r="C27" s="6" t="s">
        <v>50</v>
      </c>
      <c r="D27" s="48" t="str">
        <f>'[2]UNIDAD 1'!B25</f>
        <v xml:space="preserve">Sánchez Martínez Ana Karen </v>
      </c>
      <c r="E27" s="48"/>
      <c r="F27" s="48"/>
      <c r="G27" s="48"/>
      <c r="H27" s="48"/>
      <c r="I27" s="48"/>
      <c r="J27" s="16">
        <v>94</v>
      </c>
      <c r="K27" s="4">
        <v>75</v>
      </c>
      <c r="L27" s="4">
        <v>86</v>
      </c>
      <c r="M27" s="27">
        <v>70</v>
      </c>
      <c r="N27" s="10">
        <f t="shared" si="0"/>
        <v>81.25</v>
      </c>
    </row>
    <row r="28" spans="2:14" ht="15" thickBot="1" x14ac:dyDescent="0.4">
      <c r="B28" s="6">
        <f t="shared" si="1"/>
        <v>20</v>
      </c>
      <c r="C28" s="6" t="s">
        <v>58</v>
      </c>
      <c r="D28" s="49" t="str">
        <f>'[2]UNIDAD 1'!$B$26</f>
        <v>Sotelo Granda Guma Jareth</v>
      </c>
      <c r="E28" s="49"/>
      <c r="F28" s="49"/>
      <c r="G28" s="49"/>
      <c r="H28" s="49"/>
      <c r="I28" s="49"/>
      <c r="J28" s="16">
        <v>96</v>
      </c>
      <c r="K28" s="4">
        <v>90</v>
      </c>
      <c r="L28" s="4">
        <v>92</v>
      </c>
      <c r="M28" s="23">
        <v>0</v>
      </c>
      <c r="N28" s="10">
        <f t="shared" si="0"/>
        <v>69.5</v>
      </c>
    </row>
    <row r="29" spans="2:14" x14ac:dyDescent="0.35">
      <c r="B29" s="6"/>
      <c r="C29" s="6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10"/>
    </row>
    <row r="30" spans="2:14" x14ac:dyDescent="0.35">
      <c r="B30" s="6"/>
      <c r="C30" s="6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10"/>
    </row>
    <row r="31" spans="2:14" x14ac:dyDescent="0.35">
      <c r="B31" s="6"/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10"/>
    </row>
    <row r="32" spans="2:14" x14ac:dyDescent="0.35">
      <c r="B32" s="6"/>
      <c r="C32" s="6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10"/>
    </row>
    <row r="33" spans="2:14" x14ac:dyDescent="0.35">
      <c r="B33" s="6"/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10"/>
    </row>
    <row r="34" spans="2:14" x14ac:dyDescent="0.35">
      <c r="B34" s="6"/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10"/>
    </row>
    <row r="35" spans="2:14" x14ac:dyDescent="0.35">
      <c r="B35" s="6"/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10"/>
    </row>
    <row r="36" spans="2:14" x14ac:dyDescent="0.35">
      <c r="B36" s="6"/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10"/>
    </row>
    <row r="37" spans="2:14" x14ac:dyDescent="0.35">
      <c r="B37" s="6"/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10"/>
    </row>
    <row r="38" spans="2:14" x14ac:dyDescent="0.35">
      <c r="B38" s="6"/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10"/>
    </row>
    <row r="39" spans="2:14" x14ac:dyDescent="0.35">
      <c r="B39" s="6"/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10"/>
    </row>
    <row r="40" spans="2:14" x14ac:dyDescent="0.35">
      <c r="B40" s="6"/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10"/>
    </row>
    <row r="41" spans="2:14" x14ac:dyDescent="0.35">
      <c r="B41" s="6"/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10"/>
    </row>
    <row r="42" spans="2:14" x14ac:dyDescent="0.35">
      <c r="B42" s="6"/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10"/>
    </row>
    <row r="43" spans="2:14" x14ac:dyDescent="0.35">
      <c r="B43" s="6"/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10"/>
    </row>
    <row r="44" spans="2:14" x14ac:dyDescent="0.35">
      <c r="B44" s="6"/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10"/>
    </row>
    <row r="45" spans="2:14" x14ac:dyDescent="0.35">
      <c r="B45" s="6"/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10"/>
    </row>
    <row r="46" spans="2:14" x14ac:dyDescent="0.35">
      <c r="B46" s="6"/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10"/>
    </row>
    <row r="47" spans="2:14" x14ac:dyDescent="0.35">
      <c r="B47" s="6"/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10"/>
    </row>
    <row r="48" spans="2:14" x14ac:dyDescent="0.35">
      <c r="B48" s="6"/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10"/>
    </row>
    <row r="49" spans="2:14" x14ac:dyDescent="0.35">
      <c r="B49" s="6"/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10"/>
    </row>
    <row r="50" spans="2:14" x14ac:dyDescent="0.35">
      <c r="B50" s="6"/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10"/>
    </row>
    <row r="51" spans="2:14" x14ac:dyDescent="0.35">
      <c r="B51" s="6"/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10"/>
    </row>
    <row r="52" spans="2:14" x14ac:dyDescent="0.35">
      <c r="B52" s="6"/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10"/>
    </row>
    <row r="53" spans="2:14" x14ac:dyDescent="0.35">
      <c r="B53" s="6"/>
      <c r="C53" s="3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10"/>
    </row>
    <row r="54" spans="2:14" x14ac:dyDescent="0.35">
      <c r="C54" s="29"/>
      <c r="D54" s="29"/>
      <c r="E54" s="1"/>
      <c r="H54" s="33" t="s">
        <v>15</v>
      </c>
      <c r="I54" s="33"/>
      <c r="J54" s="11">
        <f>COUNTIF(J9:J53,"&gt;=70")</f>
        <v>18</v>
      </c>
      <c r="K54" s="11">
        <f t="shared" ref="K54:M54" si="2">COUNTIF(K9:K53,"&gt;=70")</f>
        <v>18</v>
      </c>
      <c r="L54" s="11">
        <f t="shared" si="2"/>
        <v>16</v>
      </c>
      <c r="M54" s="11">
        <f t="shared" si="2"/>
        <v>15</v>
      </c>
      <c r="N54" s="15">
        <f t="shared" ref="N54" si="3">COUNTIF(N9:N48,"&gt;=70")</f>
        <v>13</v>
      </c>
    </row>
    <row r="55" spans="2:14" x14ac:dyDescent="0.35">
      <c r="C55" s="29"/>
      <c r="D55" s="29"/>
      <c r="E55" s="8"/>
      <c r="H55" s="34" t="s">
        <v>16</v>
      </c>
      <c r="I55" s="34"/>
      <c r="J55" s="12">
        <f>COUNTIF(J9:J53,"&lt;70")</f>
        <v>2</v>
      </c>
      <c r="K55" s="12">
        <f t="shared" ref="K55:N55" si="4">COUNTIF(K9:K53,"&lt;70")</f>
        <v>2</v>
      </c>
      <c r="L55" s="12">
        <f t="shared" si="4"/>
        <v>4</v>
      </c>
      <c r="M55" s="12">
        <f t="shared" si="4"/>
        <v>5</v>
      </c>
      <c r="N55" s="12">
        <f t="shared" si="4"/>
        <v>7</v>
      </c>
    </row>
    <row r="56" spans="2:14" x14ac:dyDescent="0.35">
      <c r="C56" s="29"/>
      <c r="D56" s="29"/>
      <c r="E56" s="29"/>
      <c r="H56" s="34" t="s">
        <v>17</v>
      </c>
      <c r="I56" s="34"/>
      <c r="J56" s="12">
        <f>COUNT(J9:J53)</f>
        <v>20</v>
      </c>
      <c r="K56" s="12">
        <f t="shared" ref="K56:N56" si="5">COUNT(K9:K53)</f>
        <v>20</v>
      </c>
      <c r="L56" s="12">
        <f t="shared" si="5"/>
        <v>20</v>
      </c>
      <c r="M56" s="12">
        <f t="shared" si="5"/>
        <v>20</v>
      </c>
      <c r="N56" s="12">
        <f t="shared" si="5"/>
        <v>20</v>
      </c>
    </row>
    <row r="57" spans="2:14" x14ac:dyDescent="0.35">
      <c r="C57" s="29"/>
      <c r="D57" s="29"/>
      <c r="E57" s="1"/>
      <c r="H57" s="36" t="s">
        <v>12</v>
      </c>
      <c r="I57" s="36"/>
      <c r="J57" s="13">
        <f>J54/J56</f>
        <v>0.9</v>
      </c>
      <c r="K57" s="14">
        <f t="shared" ref="K57:N57" si="6">K54/K56</f>
        <v>0.9</v>
      </c>
      <c r="L57" s="14">
        <f t="shared" si="6"/>
        <v>0.8</v>
      </c>
      <c r="M57" s="14">
        <f t="shared" si="6"/>
        <v>0.75</v>
      </c>
      <c r="N57" s="14">
        <f t="shared" si="6"/>
        <v>0.65</v>
      </c>
    </row>
    <row r="58" spans="2:14" x14ac:dyDescent="0.35">
      <c r="C58" s="29"/>
      <c r="D58" s="29"/>
      <c r="E58" s="1"/>
      <c r="H58" s="36" t="s">
        <v>13</v>
      </c>
      <c r="I58" s="36"/>
      <c r="J58" s="13">
        <f>J55/J56</f>
        <v>0.1</v>
      </c>
      <c r="K58" s="13">
        <f t="shared" ref="K58:N58" si="7">K55/K56</f>
        <v>0.1</v>
      </c>
      <c r="L58" s="14">
        <f t="shared" si="7"/>
        <v>0.2</v>
      </c>
      <c r="M58" s="14">
        <f t="shared" si="7"/>
        <v>0.25</v>
      </c>
      <c r="N58" s="14">
        <f t="shared" si="7"/>
        <v>0.35</v>
      </c>
    </row>
    <row r="59" spans="2:14" x14ac:dyDescent="0.35">
      <c r="C59" s="29"/>
      <c r="D59" s="29"/>
      <c r="E59" s="8"/>
    </row>
    <row r="60" spans="2:14" x14ac:dyDescent="0.35">
      <c r="C60" s="1"/>
      <c r="D60" s="1"/>
      <c r="E60" s="8"/>
      <c r="H60" s="18" t="s">
        <v>59</v>
      </c>
      <c r="I60" s="18"/>
      <c r="J60" s="18">
        <f>AVERAGE(J9:J28)</f>
        <v>84.15</v>
      </c>
      <c r="K60" s="18">
        <f t="shared" ref="K60:N60" si="8">AVERAGE(K9:K28)</f>
        <v>76</v>
      </c>
      <c r="L60" s="18">
        <f t="shared" si="8"/>
        <v>68.7</v>
      </c>
      <c r="M60" s="18">
        <f t="shared" si="8"/>
        <v>67.099999999999994</v>
      </c>
      <c r="N60" s="18">
        <f t="shared" si="8"/>
        <v>73.987499999999997</v>
      </c>
    </row>
    <row r="61" spans="2:14" x14ac:dyDescent="0.35">
      <c r="C61" s="1"/>
      <c r="D61" s="1"/>
      <c r="E61" s="8"/>
    </row>
    <row r="62" spans="2:14" x14ac:dyDescent="0.35">
      <c r="J62" s="19" t="s">
        <v>23</v>
      </c>
      <c r="K62" s="19"/>
      <c r="L62" s="19"/>
      <c r="M62" s="19"/>
    </row>
    <row r="63" spans="2:14" x14ac:dyDescent="0.35">
      <c r="J63" s="28" t="s">
        <v>14</v>
      </c>
      <c r="K63" s="28"/>
      <c r="L63" s="28"/>
      <c r="M63" s="28"/>
    </row>
  </sheetData>
  <mergeCells count="66">
    <mergeCell ref="C58:D58"/>
    <mergeCell ref="H58:I58"/>
    <mergeCell ref="C59:D59"/>
    <mergeCell ref="J63:M63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M2"/>
    <mergeCell ref="C3:M3"/>
    <mergeCell ref="D4:G4"/>
    <mergeCell ref="J4:K4"/>
    <mergeCell ref="D10:I10"/>
    <mergeCell ref="D11:I11"/>
    <mergeCell ref="D12:I12"/>
    <mergeCell ref="N4:O4"/>
    <mergeCell ref="D6:G6"/>
    <mergeCell ref="I6:J6"/>
    <mergeCell ref="D8:I8"/>
    <mergeCell ref="D9:I9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63"/>
  <sheetViews>
    <sheetView tabSelected="1" topLeftCell="A49" zoomScale="84" zoomScaleNormal="84" workbookViewId="0">
      <selection activeCell="R24" sqref="R2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9.81640625" customWidth="1"/>
    <col min="15" max="16" width="5.7265625" customWidth="1"/>
  </cols>
  <sheetData>
    <row r="2" spans="2:15" ht="15.5" x14ac:dyDescent="0.35">
      <c r="B2" s="37" t="s">
        <v>65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2"/>
      <c r="O2" s="2"/>
    </row>
    <row r="3" spans="2:15" x14ac:dyDescent="0.3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"/>
      <c r="O3" s="1"/>
    </row>
    <row r="4" spans="2:15" x14ac:dyDescent="0.35">
      <c r="C4" t="s">
        <v>0</v>
      </c>
      <c r="D4" s="39" t="s">
        <v>64</v>
      </c>
      <c r="E4" s="39"/>
      <c r="F4" s="39"/>
      <c r="G4" s="39"/>
      <c r="I4" t="s">
        <v>1</v>
      </c>
      <c r="J4" s="40" t="s">
        <v>63</v>
      </c>
      <c r="K4" s="40"/>
      <c r="M4" t="s">
        <v>2</v>
      </c>
      <c r="N4" s="42">
        <v>45096</v>
      </c>
      <c r="O4" s="42"/>
    </row>
    <row r="5" spans="2:15" ht="6.75" customHeight="1" x14ac:dyDescent="0.35">
      <c r="D5" s="5"/>
      <c r="E5" s="5"/>
      <c r="F5" s="5"/>
      <c r="G5" s="5"/>
    </row>
    <row r="6" spans="2:15" x14ac:dyDescent="0.35">
      <c r="C6" t="s">
        <v>3</v>
      </c>
      <c r="D6" s="40" t="s">
        <v>22</v>
      </c>
      <c r="E6" s="40"/>
      <c r="F6" s="40"/>
      <c r="G6" s="40"/>
      <c r="I6" s="29" t="s">
        <v>18</v>
      </c>
      <c r="J6" s="29"/>
      <c r="K6" s="21" t="s">
        <v>62</v>
      </c>
      <c r="L6" s="21"/>
      <c r="M6" s="21"/>
      <c r="N6" s="22"/>
    </row>
    <row r="7" spans="2:15" ht="11.25" customHeight="1" x14ac:dyDescent="0.35"/>
    <row r="8" spans="2:15" x14ac:dyDescent="0.3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9</v>
      </c>
      <c r="L8" s="4" t="s">
        <v>10</v>
      </c>
      <c r="M8" s="4" t="s">
        <v>11</v>
      </c>
      <c r="N8" s="9" t="s">
        <v>19</v>
      </c>
    </row>
    <row r="9" spans="2:15" x14ac:dyDescent="0.35">
      <c r="B9" s="6">
        <v>1</v>
      </c>
      <c r="C9" s="6" t="s">
        <v>93</v>
      </c>
      <c r="D9" s="48" t="str">
        <f>'[3]UNIDAD 1'!B7</f>
        <v xml:space="preserve">Camacho Pérez Alejandro </v>
      </c>
      <c r="E9" s="48"/>
      <c r="F9" s="48"/>
      <c r="G9" s="48"/>
      <c r="H9" s="48"/>
      <c r="I9" s="48"/>
      <c r="J9" s="4">
        <v>96</v>
      </c>
      <c r="K9" s="4">
        <v>95</v>
      </c>
      <c r="L9" s="4">
        <v>88</v>
      </c>
      <c r="M9" s="27">
        <v>70</v>
      </c>
      <c r="N9" s="10">
        <f>AVERAGE(J9:M9)</f>
        <v>87.25</v>
      </c>
    </row>
    <row r="10" spans="2:15" x14ac:dyDescent="0.35">
      <c r="B10" s="6">
        <f>B9+1</f>
        <v>2</v>
      </c>
      <c r="C10" s="6" t="s">
        <v>94</v>
      </c>
      <c r="D10" s="48" t="str">
        <f>'[3]UNIDAD 1'!B8</f>
        <v>Chiguil Hernandez José Eduardo</v>
      </c>
      <c r="E10" s="48"/>
      <c r="F10" s="48"/>
      <c r="G10" s="48"/>
      <c r="H10" s="48"/>
      <c r="I10" s="48"/>
      <c r="J10" s="4">
        <v>94</v>
      </c>
      <c r="K10" s="4">
        <v>90</v>
      </c>
      <c r="L10" s="23">
        <v>0</v>
      </c>
      <c r="M10" s="23">
        <v>0</v>
      </c>
      <c r="N10" s="10">
        <f t="shared" ref="N10:N27" si="0">AVERAGE(J10:M10)</f>
        <v>46</v>
      </c>
    </row>
    <row r="11" spans="2:15" x14ac:dyDescent="0.35">
      <c r="B11" s="6">
        <f t="shared" ref="B11:B53" si="1">B10+1</f>
        <v>3</v>
      </c>
      <c r="C11" s="6" t="s">
        <v>95</v>
      </c>
      <c r="D11" s="48" t="str">
        <f>'[3]UNIDAD 1'!B9</f>
        <v>Cobix Texna Julio César</v>
      </c>
      <c r="E11" s="48"/>
      <c r="F11" s="48"/>
      <c r="G11" s="48"/>
      <c r="H11" s="48"/>
      <c r="I11" s="48"/>
      <c r="J11" s="4">
        <v>94</v>
      </c>
      <c r="K11" s="4">
        <v>91</v>
      </c>
      <c r="L11" s="4">
        <v>100</v>
      </c>
      <c r="M11" s="4">
        <v>70</v>
      </c>
      <c r="N11" s="10">
        <f t="shared" si="0"/>
        <v>88.75</v>
      </c>
    </row>
    <row r="12" spans="2:15" x14ac:dyDescent="0.35">
      <c r="B12" s="6">
        <f t="shared" si="1"/>
        <v>4</v>
      </c>
      <c r="C12" s="6" t="s">
        <v>97</v>
      </c>
      <c r="D12" s="48" t="str">
        <f>'[3]UNIDAD 1'!B10</f>
        <v>Diez Quijano Gabriel Alejandro</v>
      </c>
      <c r="E12" s="48"/>
      <c r="F12" s="48"/>
      <c r="G12" s="48"/>
      <c r="H12" s="48"/>
      <c r="I12" s="48"/>
      <c r="J12" s="4">
        <v>98</v>
      </c>
      <c r="K12" s="23">
        <v>0</v>
      </c>
      <c r="L12" s="23">
        <v>0</v>
      </c>
      <c r="M12" s="23">
        <v>0</v>
      </c>
      <c r="N12" s="10">
        <f t="shared" si="0"/>
        <v>24.5</v>
      </c>
    </row>
    <row r="13" spans="2:15" x14ac:dyDescent="0.35">
      <c r="B13" s="6">
        <f t="shared" si="1"/>
        <v>5</v>
      </c>
      <c r="C13" s="6" t="s">
        <v>80</v>
      </c>
      <c r="D13" s="48" t="str">
        <f>'[3]UNIDAD 1'!B11</f>
        <v xml:space="preserve">Gueixpal Escribano Ana Briceida </v>
      </c>
      <c r="E13" s="48"/>
      <c r="F13" s="48"/>
      <c r="G13" s="48"/>
      <c r="H13" s="48"/>
      <c r="I13" s="48"/>
      <c r="J13" s="4">
        <v>100</v>
      </c>
      <c r="K13" s="4">
        <v>93</v>
      </c>
      <c r="L13" s="4">
        <v>100</v>
      </c>
      <c r="M13" s="27">
        <v>70</v>
      </c>
      <c r="N13" s="10">
        <f t="shared" si="0"/>
        <v>90.75</v>
      </c>
    </row>
    <row r="14" spans="2:15" x14ac:dyDescent="0.35">
      <c r="B14" s="6">
        <f t="shared" si="1"/>
        <v>6</v>
      </c>
      <c r="C14" s="6" t="s">
        <v>81</v>
      </c>
      <c r="D14" s="48" t="str">
        <f>'[3]UNIDAD 1'!B12</f>
        <v>Maciel Chagala Yared Dolores</v>
      </c>
      <c r="E14" s="48"/>
      <c r="F14" s="48"/>
      <c r="G14" s="48"/>
      <c r="H14" s="48"/>
      <c r="I14" s="48"/>
      <c r="J14" s="4">
        <v>100</v>
      </c>
      <c r="K14" s="4">
        <v>100</v>
      </c>
      <c r="L14" s="4">
        <v>100</v>
      </c>
      <c r="M14" s="4">
        <v>72</v>
      </c>
      <c r="N14" s="10">
        <f t="shared" si="0"/>
        <v>93</v>
      </c>
    </row>
    <row r="15" spans="2:15" x14ac:dyDescent="0.35">
      <c r="B15" s="6">
        <f t="shared" si="1"/>
        <v>7</v>
      </c>
      <c r="C15" s="6" t="s">
        <v>82</v>
      </c>
      <c r="D15" s="48" t="str">
        <f>'[3]UNIDAD 1'!B13</f>
        <v>Montiel Pérez Yulio Abelardo</v>
      </c>
      <c r="E15" s="48"/>
      <c r="F15" s="48"/>
      <c r="G15" s="48"/>
      <c r="H15" s="48"/>
      <c r="I15" s="48"/>
      <c r="J15" s="4">
        <v>100</v>
      </c>
      <c r="K15" s="4">
        <v>100</v>
      </c>
      <c r="L15" s="4">
        <v>100</v>
      </c>
      <c r="M15" s="4">
        <v>84</v>
      </c>
      <c r="N15" s="10">
        <f t="shared" si="0"/>
        <v>96</v>
      </c>
    </row>
    <row r="16" spans="2:15" x14ac:dyDescent="0.35">
      <c r="B16" s="6">
        <f t="shared" si="1"/>
        <v>8</v>
      </c>
      <c r="C16" s="6" t="s">
        <v>83</v>
      </c>
      <c r="D16" s="48" t="str">
        <f>'[3]UNIDAD 1'!B14</f>
        <v>Moto Ortiz Ramses</v>
      </c>
      <c r="E16" s="48"/>
      <c r="F16" s="48"/>
      <c r="G16" s="48"/>
      <c r="H16" s="48"/>
      <c r="I16" s="48"/>
      <c r="J16" s="4">
        <v>100</v>
      </c>
      <c r="K16" s="4">
        <v>100</v>
      </c>
      <c r="L16" s="4">
        <v>100</v>
      </c>
      <c r="M16" s="4">
        <v>72</v>
      </c>
      <c r="N16" s="10">
        <f t="shared" si="0"/>
        <v>93</v>
      </c>
    </row>
    <row r="17" spans="2:14" x14ac:dyDescent="0.35">
      <c r="B17" s="6">
        <f t="shared" si="1"/>
        <v>9</v>
      </c>
      <c r="C17" s="6" t="s">
        <v>84</v>
      </c>
      <c r="D17" s="48" t="str">
        <f>'[3]UNIDAD 1'!B15</f>
        <v xml:space="preserve">Muñoz Ambros Leonardo </v>
      </c>
      <c r="E17" s="48"/>
      <c r="F17" s="48"/>
      <c r="G17" s="48"/>
      <c r="H17" s="48"/>
      <c r="I17" s="48"/>
      <c r="J17" s="4">
        <v>96</v>
      </c>
      <c r="K17" s="4">
        <v>100</v>
      </c>
      <c r="L17" s="4">
        <v>100</v>
      </c>
      <c r="M17" s="4">
        <v>71</v>
      </c>
      <c r="N17" s="10">
        <f t="shared" si="0"/>
        <v>91.75</v>
      </c>
    </row>
    <row r="18" spans="2:14" x14ac:dyDescent="0.35">
      <c r="B18" s="6">
        <f t="shared" si="1"/>
        <v>10</v>
      </c>
      <c r="C18" s="6" t="s">
        <v>96</v>
      </c>
      <c r="D18" s="48" t="str">
        <f>'[3]UNIDAD 1'!B16</f>
        <v>Muñoz Castillo Silvia Alexia</v>
      </c>
      <c r="E18" s="48"/>
      <c r="F18" s="48"/>
      <c r="G18" s="48"/>
      <c r="H18" s="48"/>
      <c r="I18" s="48"/>
      <c r="J18" s="4">
        <v>83</v>
      </c>
      <c r="K18" s="4">
        <v>82</v>
      </c>
      <c r="L18" s="23">
        <v>0</v>
      </c>
      <c r="M18" s="23">
        <v>0</v>
      </c>
      <c r="N18" s="10">
        <f t="shared" si="0"/>
        <v>41.25</v>
      </c>
    </row>
    <row r="19" spans="2:14" x14ac:dyDescent="0.35">
      <c r="B19" s="6">
        <f t="shared" si="1"/>
        <v>11</v>
      </c>
      <c r="C19" s="6" t="s">
        <v>85</v>
      </c>
      <c r="D19" s="48" t="str">
        <f>'[3]UNIDAD 1'!B17</f>
        <v>Quevedo Cosme Nancy del Carmen</v>
      </c>
      <c r="E19" s="48"/>
      <c r="F19" s="48"/>
      <c r="G19" s="48"/>
      <c r="H19" s="48"/>
      <c r="I19" s="48"/>
      <c r="J19" s="4">
        <v>100</v>
      </c>
      <c r="K19" s="4">
        <v>100</v>
      </c>
      <c r="L19" s="4">
        <v>100</v>
      </c>
      <c r="M19" s="4">
        <v>84</v>
      </c>
      <c r="N19" s="10">
        <f t="shared" si="0"/>
        <v>96</v>
      </c>
    </row>
    <row r="20" spans="2:14" x14ac:dyDescent="0.35">
      <c r="B20" s="6">
        <f t="shared" si="1"/>
        <v>12</v>
      </c>
      <c r="C20" s="6" t="s">
        <v>86</v>
      </c>
      <c r="D20" s="48" t="str">
        <f>'[3]UNIDAD 1'!B18</f>
        <v>Salazar Ixba Angeles Matilde</v>
      </c>
      <c r="E20" s="48"/>
      <c r="F20" s="48"/>
      <c r="G20" s="48"/>
      <c r="H20" s="48"/>
      <c r="I20" s="48"/>
      <c r="J20" s="4">
        <v>98</v>
      </c>
      <c r="K20" s="4">
        <v>100</v>
      </c>
      <c r="L20" s="4">
        <v>100</v>
      </c>
      <c r="M20" s="4">
        <v>72</v>
      </c>
      <c r="N20" s="10">
        <f t="shared" si="0"/>
        <v>92.5</v>
      </c>
    </row>
    <row r="21" spans="2:14" x14ac:dyDescent="0.35">
      <c r="B21" s="6">
        <f t="shared" si="1"/>
        <v>13</v>
      </c>
      <c r="C21" s="6" t="s">
        <v>87</v>
      </c>
      <c r="D21" s="48" t="str">
        <f>'[3]UNIDAD 1'!B19</f>
        <v>Santos Mixtega Luis Fernando</v>
      </c>
      <c r="E21" s="48"/>
      <c r="F21" s="48"/>
      <c r="G21" s="48"/>
      <c r="H21" s="48"/>
      <c r="I21" s="48"/>
      <c r="J21" s="4">
        <v>97</v>
      </c>
      <c r="K21" s="4">
        <v>96</v>
      </c>
      <c r="L21" s="4">
        <v>83</v>
      </c>
      <c r="M21" s="4">
        <v>70</v>
      </c>
      <c r="N21" s="10">
        <f t="shared" si="0"/>
        <v>86.5</v>
      </c>
    </row>
    <row r="22" spans="2:14" x14ac:dyDescent="0.35">
      <c r="B22" s="6">
        <f t="shared" si="1"/>
        <v>14</v>
      </c>
      <c r="C22" s="6" t="s">
        <v>88</v>
      </c>
      <c r="D22" s="48" t="str">
        <f>'[3]UNIDAD 1'!B20</f>
        <v>Santos Reyes María Esther</v>
      </c>
      <c r="E22" s="48"/>
      <c r="F22" s="48"/>
      <c r="G22" s="48"/>
      <c r="H22" s="48"/>
      <c r="I22" s="48"/>
      <c r="J22" s="4">
        <v>100</v>
      </c>
      <c r="K22" s="4">
        <v>95</v>
      </c>
      <c r="L22" s="4">
        <v>100</v>
      </c>
      <c r="M22" s="4">
        <v>70</v>
      </c>
      <c r="N22" s="10">
        <f t="shared" si="0"/>
        <v>91.25</v>
      </c>
    </row>
    <row r="23" spans="2:14" x14ac:dyDescent="0.35">
      <c r="B23" s="6">
        <f t="shared" si="1"/>
        <v>15</v>
      </c>
      <c r="C23" s="6" t="s">
        <v>89</v>
      </c>
      <c r="D23" s="48" t="str">
        <f>'[3]UNIDAD 1'!B21</f>
        <v>Toga Teoba Misael</v>
      </c>
      <c r="E23" s="48"/>
      <c r="F23" s="48"/>
      <c r="G23" s="48"/>
      <c r="H23" s="48"/>
      <c r="I23" s="48"/>
      <c r="J23" s="4">
        <v>83</v>
      </c>
      <c r="K23" s="4">
        <v>98</v>
      </c>
      <c r="L23" s="4">
        <v>75</v>
      </c>
      <c r="M23" s="4">
        <v>70</v>
      </c>
      <c r="N23" s="10">
        <f t="shared" si="0"/>
        <v>81.5</v>
      </c>
    </row>
    <row r="24" spans="2:14" x14ac:dyDescent="0.35">
      <c r="B24" s="6">
        <f t="shared" si="1"/>
        <v>16</v>
      </c>
      <c r="C24" s="6" t="s">
        <v>90</v>
      </c>
      <c r="D24" s="48" t="str">
        <f>'[3]UNIDAD 1'!B22</f>
        <v>Toto Cortés Karina</v>
      </c>
      <c r="E24" s="48"/>
      <c r="F24" s="48"/>
      <c r="G24" s="48"/>
      <c r="H24" s="48"/>
      <c r="I24" s="48"/>
      <c r="J24" s="4">
        <v>98</v>
      </c>
      <c r="K24" s="4">
        <v>100</v>
      </c>
      <c r="L24" s="4">
        <v>100</v>
      </c>
      <c r="M24" s="4">
        <v>71</v>
      </c>
      <c r="N24" s="10">
        <f t="shared" si="0"/>
        <v>92.25</v>
      </c>
    </row>
    <row r="25" spans="2:14" x14ac:dyDescent="0.35">
      <c r="B25" s="6">
        <f t="shared" si="1"/>
        <v>17</v>
      </c>
      <c r="C25" s="6" t="s">
        <v>91</v>
      </c>
      <c r="D25" s="48" t="str">
        <f>'[3]UNIDAD 1'!B23</f>
        <v>Venegas Ventura Pedro Eduardo</v>
      </c>
      <c r="E25" s="48"/>
      <c r="F25" s="48"/>
      <c r="G25" s="48"/>
      <c r="H25" s="48"/>
      <c r="I25" s="48"/>
      <c r="J25" s="4">
        <v>100</v>
      </c>
      <c r="K25" s="4">
        <v>100</v>
      </c>
      <c r="L25" s="4">
        <v>100</v>
      </c>
      <c r="M25" s="27">
        <v>70</v>
      </c>
      <c r="N25" s="10">
        <f t="shared" si="0"/>
        <v>92.5</v>
      </c>
    </row>
    <row r="26" spans="2:14" x14ac:dyDescent="0.35">
      <c r="B26" s="6">
        <f t="shared" si="1"/>
        <v>18</v>
      </c>
      <c r="C26" s="6" t="s">
        <v>92</v>
      </c>
      <c r="D26" s="48" t="str">
        <f>'[3]UNIDAD 1'!B24</f>
        <v>Xolo Toto Blanca Estela</v>
      </c>
      <c r="E26" s="48"/>
      <c r="F26" s="48"/>
      <c r="G26" s="48"/>
      <c r="H26" s="48"/>
      <c r="I26" s="48"/>
      <c r="J26" s="4">
        <v>93</v>
      </c>
      <c r="K26" s="4">
        <v>100</v>
      </c>
      <c r="L26" s="4">
        <v>100</v>
      </c>
      <c r="M26" s="4">
        <v>74</v>
      </c>
      <c r="N26" s="10">
        <f t="shared" si="0"/>
        <v>91.75</v>
      </c>
    </row>
    <row r="27" spans="2:14" x14ac:dyDescent="0.35">
      <c r="B27" s="6">
        <f t="shared" si="1"/>
        <v>19</v>
      </c>
      <c r="C27" s="6" t="s">
        <v>98</v>
      </c>
      <c r="D27" s="48" t="str">
        <f>'[3]UNIDAD 1'!B25</f>
        <v>Zapot Pérez Monserrat</v>
      </c>
      <c r="E27" s="48"/>
      <c r="F27" s="48"/>
      <c r="G27" s="48"/>
      <c r="H27" s="48"/>
      <c r="I27" s="48"/>
      <c r="J27" s="4">
        <v>80</v>
      </c>
      <c r="K27" s="23">
        <v>0</v>
      </c>
      <c r="L27" s="4">
        <v>86</v>
      </c>
      <c r="M27" s="27">
        <v>70</v>
      </c>
      <c r="N27" s="10">
        <f t="shared" si="0"/>
        <v>59</v>
      </c>
    </row>
    <row r="28" spans="2:14" x14ac:dyDescent="0.35">
      <c r="B28" s="6">
        <f t="shared" si="1"/>
        <v>20</v>
      </c>
      <c r="C28" s="6"/>
      <c r="D28" s="35"/>
      <c r="E28" s="35"/>
      <c r="F28" s="35"/>
      <c r="G28" s="35"/>
      <c r="H28" s="35"/>
      <c r="I28" s="35"/>
      <c r="J28" s="4"/>
      <c r="K28" s="4"/>
      <c r="L28" s="4"/>
      <c r="M28" s="4"/>
      <c r="N28" s="10"/>
    </row>
    <row r="29" spans="2:14" x14ac:dyDescent="0.35">
      <c r="B29" s="6">
        <f t="shared" si="1"/>
        <v>21</v>
      </c>
      <c r="C29" s="6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10"/>
    </row>
    <row r="30" spans="2:14" x14ac:dyDescent="0.35">
      <c r="B30" s="6">
        <f t="shared" si="1"/>
        <v>22</v>
      </c>
      <c r="C30" s="6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10"/>
    </row>
    <row r="31" spans="2:14" x14ac:dyDescent="0.35">
      <c r="B31" s="6">
        <f t="shared" si="1"/>
        <v>23</v>
      </c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10"/>
    </row>
    <row r="32" spans="2:14" x14ac:dyDescent="0.35">
      <c r="B32" s="6">
        <f t="shared" si="1"/>
        <v>24</v>
      </c>
      <c r="C32" s="6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10"/>
    </row>
    <row r="33" spans="2:14" x14ac:dyDescent="0.35">
      <c r="B33" s="6">
        <f t="shared" si="1"/>
        <v>25</v>
      </c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10"/>
    </row>
    <row r="34" spans="2:14" x14ac:dyDescent="0.3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10"/>
    </row>
    <row r="35" spans="2:14" x14ac:dyDescent="0.3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10"/>
    </row>
    <row r="36" spans="2:14" x14ac:dyDescent="0.3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10"/>
    </row>
    <row r="37" spans="2:14" x14ac:dyDescent="0.3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10"/>
    </row>
    <row r="38" spans="2:14" x14ac:dyDescent="0.3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10"/>
    </row>
    <row r="39" spans="2:14" x14ac:dyDescent="0.3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10"/>
    </row>
    <row r="40" spans="2:14" x14ac:dyDescent="0.3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10"/>
    </row>
    <row r="41" spans="2:14" x14ac:dyDescent="0.3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10"/>
    </row>
    <row r="42" spans="2:14" x14ac:dyDescent="0.3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10"/>
    </row>
    <row r="43" spans="2:14" x14ac:dyDescent="0.3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10"/>
    </row>
    <row r="44" spans="2:14" x14ac:dyDescent="0.3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10"/>
    </row>
    <row r="45" spans="2:14" x14ac:dyDescent="0.3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10"/>
    </row>
    <row r="46" spans="2:14" x14ac:dyDescent="0.3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10"/>
    </row>
    <row r="47" spans="2:14" x14ac:dyDescent="0.3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10"/>
    </row>
    <row r="48" spans="2:14" x14ac:dyDescent="0.3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10"/>
    </row>
    <row r="49" spans="2:14" x14ac:dyDescent="0.3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10"/>
    </row>
    <row r="50" spans="2:14" x14ac:dyDescent="0.3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10"/>
    </row>
    <row r="51" spans="2:14" x14ac:dyDescent="0.3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10"/>
    </row>
    <row r="52" spans="2:14" x14ac:dyDescent="0.3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10"/>
    </row>
    <row r="53" spans="2:14" x14ac:dyDescent="0.35">
      <c r="B53" s="6">
        <f t="shared" si="1"/>
        <v>45</v>
      </c>
      <c r="C53" s="3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10"/>
    </row>
    <row r="54" spans="2:14" x14ac:dyDescent="0.35">
      <c r="C54" s="29"/>
      <c r="D54" s="29"/>
      <c r="E54" s="1"/>
      <c r="H54" s="33" t="s">
        <v>15</v>
      </c>
      <c r="I54" s="33"/>
      <c r="J54" s="11">
        <f>COUNTIF(J9:J53,"&gt;=70")</f>
        <v>19</v>
      </c>
      <c r="K54" s="11">
        <f t="shared" ref="K54:M54" si="2">COUNTIF(K9:K53,"&gt;=70")</f>
        <v>17</v>
      </c>
      <c r="L54" s="11">
        <f t="shared" si="2"/>
        <v>16</v>
      </c>
      <c r="M54" s="11">
        <f t="shared" si="2"/>
        <v>16</v>
      </c>
      <c r="N54" s="15">
        <f t="shared" ref="N54" si="3">COUNTIF(N9:N48,"&gt;=70")</f>
        <v>15</v>
      </c>
    </row>
    <row r="55" spans="2:14" x14ac:dyDescent="0.35">
      <c r="C55" s="29"/>
      <c r="D55" s="29"/>
      <c r="E55" s="8"/>
      <c r="H55" s="34" t="s">
        <v>16</v>
      </c>
      <c r="I55" s="34"/>
      <c r="J55" s="12">
        <f>COUNTIF(J9:J53,"&lt;70")</f>
        <v>0</v>
      </c>
      <c r="K55" s="12">
        <f t="shared" ref="K55:N55" si="4">COUNTIF(K9:K53,"&lt;70")</f>
        <v>2</v>
      </c>
      <c r="L55" s="12">
        <f t="shared" si="4"/>
        <v>3</v>
      </c>
      <c r="M55" s="12">
        <f t="shared" si="4"/>
        <v>3</v>
      </c>
      <c r="N55" s="12">
        <f t="shared" si="4"/>
        <v>4</v>
      </c>
    </row>
    <row r="56" spans="2:14" x14ac:dyDescent="0.35">
      <c r="C56" s="29"/>
      <c r="D56" s="29"/>
      <c r="E56" s="29"/>
      <c r="H56" s="34" t="s">
        <v>17</v>
      </c>
      <c r="I56" s="34"/>
      <c r="J56" s="12">
        <f>COUNT(J9:J53)</f>
        <v>19</v>
      </c>
      <c r="K56" s="12">
        <f t="shared" ref="K56:N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19</v>
      </c>
    </row>
    <row r="57" spans="2:14" x14ac:dyDescent="0.35">
      <c r="C57" s="29"/>
      <c r="D57" s="29"/>
      <c r="E57" s="1"/>
      <c r="H57" s="36" t="s">
        <v>12</v>
      </c>
      <c r="I57" s="36"/>
      <c r="J57" s="13">
        <f>J54/J56</f>
        <v>1</v>
      </c>
      <c r="K57" s="14">
        <f t="shared" ref="K57:N57" si="6">K54/K56</f>
        <v>0.89473684210526316</v>
      </c>
      <c r="L57" s="14">
        <f t="shared" si="6"/>
        <v>0.84210526315789469</v>
      </c>
      <c r="M57" s="14">
        <f t="shared" si="6"/>
        <v>0.84210526315789469</v>
      </c>
      <c r="N57" s="14">
        <f t="shared" si="6"/>
        <v>0.78947368421052633</v>
      </c>
    </row>
    <row r="58" spans="2:14" x14ac:dyDescent="0.35">
      <c r="C58" s="29"/>
      <c r="D58" s="29"/>
      <c r="E58" s="1"/>
      <c r="H58" s="36" t="s">
        <v>13</v>
      </c>
      <c r="I58" s="36"/>
      <c r="J58" s="13">
        <f>J55/J56</f>
        <v>0</v>
      </c>
      <c r="K58" s="13">
        <f t="shared" ref="K58:N58" si="7">K55/K56</f>
        <v>0.10526315789473684</v>
      </c>
      <c r="L58" s="14">
        <f t="shared" si="7"/>
        <v>0.15789473684210525</v>
      </c>
      <c r="M58" s="14">
        <f t="shared" si="7"/>
        <v>0.15789473684210525</v>
      </c>
      <c r="N58" s="14">
        <f t="shared" si="7"/>
        <v>0.21052631578947367</v>
      </c>
    </row>
    <row r="59" spans="2:14" x14ac:dyDescent="0.35">
      <c r="C59" s="1"/>
      <c r="D59" s="1"/>
      <c r="E59" s="1"/>
      <c r="H59" s="24"/>
      <c r="I59" s="24"/>
      <c r="J59" s="25"/>
      <c r="K59" s="25"/>
      <c r="L59" s="26"/>
      <c r="M59" s="26"/>
      <c r="N59" s="26"/>
    </row>
    <row r="60" spans="2:14" x14ac:dyDescent="0.35">
      <c r="C60" s="29"/>
      <c r="D60" s="29"/>
      <c r="E60" s="8"/>
      <c r="H60" s="18" t="s">
        <v>59</v>
      </c>
      <c r="I60" s="18"/>
      <c r="J60" s="18">
        <f>AVERAGE(J9:J27)</f>
        <v>95.263157894736835</v>
      </c>
      <c r="K60" s="18">
        <f t="shared" ref="K60:N60" si="8">AVERAGE(K9:K27)</f>
        <v>86.315789473684205</v>
      </c>
      <c r="L60" s="18">
        <f t="shared" si="8"/>
        <v>80.631578947368425</v>
      </c>
      <c r="M60" s="18">
        <f t="shared" si="8"/>
        <v>61.05263157894737</v>
      </c>
      <c r="N60" s="18">
        <f t="shared" si="8"/>
        <v>80.815789473684205</v>
      </c>
    </row>
    <row r="61" spans="2:14" x14ac:dyDescent="0.35">
      <c r="C61" s="1"/>
      <c r="D61" s="1"/>
      <c r="E61" s="8"/>
    </row>
    <row r="62" spans="2:14" x14ac:dyDescent="0.35">
      <c r="J62" s="21" t="s">
        <v>23</v>
      </c>
      <c r="K62" s="21"/>
      <c r="L62" s="21"/>
      <c r="M62" s="21"/>
      <c r="N62" s="22"/>
    </row>
    <row r="63" spans="2:14" x14ac:dyDescent="0.35">
      <c r="J63" s="28" t="s">
        <v>14</v>
      </c>
      <c r="K63" s="28"/>
      <c r="L63" s="28"/>
      <c r="M63" s="28"/>
    </row>
  </sheetData>
  <mergeCells count="65">
    <mergeCell ref="N4:O4"/>
    <mergeCell ref="C58:D58"/>
    <mergeCell ref="H58:I58"/>
    <mergeCell ref="C60:D60"/>
    <mergeCell ref="J63:M63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ESTRA401 A</vt:lpstr>
      <vt:lpstr>ESTRA401 B</vt:lpstr>
      <vt:lpstr>ESTRA401 C</vt:lpstr>
      <vt:lpstr>GPRO801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marta gabriela limon orozco</cp:lastModifiedBy>
  <cp:lastPrinted>2023-03-21T15:13:53Z</cp:lastPrinted>
  <dcterms:created xsi:type="dcterms:W3CDTF">2023-03-14T19:16:59Z</dcterms:created>
  <dcterms:modified xsi:type="dcterms:W3CDTF">2023-06-20T22:57:40Z</dcterms:modified>
</cp:coreProperties>
</file>