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0C6441DD-D628-488A-A0AE-43C1E73FD0E1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ESTRA401 A" sheetId="1" r:id="rId1"/>
    <sheet name="ESTRA401 B" sheetId="3" r:id="rId2"/>
    <sheet name="ESTRA401 C" sheetId="4" r:id="rId3"/>
    <sheet name="GPRO801 A" sheetId="5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10" i="4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10" i="3" l="1"/>
  <c r="N11" i="3"/>
  <c r="N12" i="3"/>
  <c r="N13" i="3"/>
  <c r="N14" i="3"/>
  <c r="N15" i="3"/>
  <c r="N16" i="3"/>
  <c r="N17" i="3"/>
  <c r="N18" i="3"/>
  <c r="N19" i="3"/>
  <c r="N20" i="3"/>
  <c r="N21" i="3"/>
  <c r="N22" i="3"/>
  <c r="N9" i="3"/>
  <c r="N11" i="1" l="1"/>
  <c r="N12" i="1"/>
  <c r="N13" i="1"/>
  <c r="N14" i="1"/>
  <c r="N15" i="1"/>
  <c r="N16" i="1"/>
  <c r="N17" i="1"/>
  <c r="N19" i="1"/>
  <c r="N20" i="1"/>
  <c r="N22" i="1"/>
  <c r="N24" i="1"/>
  <c r="N25" i="1"/>
  <c r="N26" i="1"/>
  <c r="N27" i="1"/>
  <c r="N28" i="1"/>
  <c r="N10" i="1"/>
  <c r="D25" i="5" l="1"/>
  <c r="K39" i="5"/>
  <c r="L39" i="5"/>
  <c r="M39" i="5"/>
  <c r="J39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6" i="5"/>
  <c r="D27" i="5"/>
  <c r="K45" i="4"/>
  <c r="L45" i="4"/>
  <c r="M45" i="4"/>
  <c r="K47" i="1"/>
  <c r="L47" i="1"/>
  <c r="M47" i="1"/>
  <c r="K35" i="3"/>
  <c r="L35" i="3"/>
  <c r="M35" i="3"/>
  <c r="J35" i="3"/>
  <c r="J47" i="1"/>
  <c r="J45" i="4"/>
  <c r="D2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M35" i="5"/>
  <c r="L35" i="5"/>
  <c r="K35" i="5"/>
  <c r="J35" i="5"/>
  <c r="M34" i="5"/>
  <c r="L34" i="5"/>
  <c r="K34" i="5"/>
  <c r="K37" i="5" s="1"/>
  <c r="J34" i="5"/>
  <c r="J37" i="5" s="1"/>
  <c r="M33" i="5"/>
  <c r="L33" i="5"/>
  <c r="L36" i="5" s="1"/>
  <c r="K33" i="5"/>
  <c r="K36" i="5" s="1"/>
  <c r="J33" i="5"/>
  <c r="J36" i="5" s="1"/>
  <c r="N33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M41" i="4"/>
  <c r="L41" i="4"/>
  <c r="K41" i="4"/>
  <c r="J41" i="4"/>
  <c r="M40" i="4"/>
  <c r="L40" i="4"/>
  <c r="K40" i="4"/>
  <c r="K43" i="4" s="1"/>
  <c r="J40" i="4"/>
  <c r="J43" i="4" s="1"/>
  <c r="M39" i="4"/>
  <c r="M42" i="4" s="1"/>
  <c r="L39" i="4"/>
  <c r="L42" i="4" s="1"/>
  <c r="K39" i="4"/>
  <c r="J39" i="4"/>
  <c r="J42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M31" i="3"/>
  <c r="L31" i="3"/>
  <c r="K31" i="3"/>
  <c r="J31" i="3"/>
  <c r="M30" i="3"/>
  <c r="M33" i="3" s="1"/>
  <c r="L30" i="3"/>
  <c r="K30" i="3"/>
  <c r="J30" i="3"/>
  <c r="J33" i="3" s="1"/>
  <c r="M29" i="3"/>
  <c r="M32" i="3" s="1"/>
  <c r="L29" i="3"/>
  <c r="L32" i="3" s="1"/>
  <c r="K29" i="3"/>
  <c r="K32" i="3" s="1"/>
  <c r="J29" i="3"/>
  <c r="J32" i="3"/>
  <c r="B10" i="3"/>
  <c r="B11" i="3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42" i="4"/>
  <c r="K43" i="1"/>
  <c r="L43" i="1"/>
  <c r="M43" i="1"/>
  <c r="J43" i="1"/>
  <c r="K42" i="1"/>
  <c r="L42" i="1"/>
  <c r="L45" i="1" s="1"/>
  <c r="M42" i="1"/>
  <c r="K41" i="1"/>
  <c r="L41" i="1"/>
  <c r="L44" i="1" s="1"/>
  <c r="M41" i="1"/>
  <c r="J42" i="1"/>
  <c r="J45" i="1" s="1"/>
  <c r="J41" i="1"/>
  <c r="J44" i="1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K33" i="3" l="1"/>
  <c r="K45" i="1"/>
  <c r="K44" i="1"/>
  <c r="L37" i="5"/>
  <c r="M37" i="5"/>
  <c r="M36" i="5"/>
  <c r="M43" i="4"/>
  <c r="N42" i="1"/>
  <c r="N43" i="1"/>
  <c r="M44" i="1"/>
  <c r="N41" i="1"/>
  <c r="M45" i="1"/>
  <c r="N47" i="1"/>
  <c r="N34" i="5"/>
  <c r="N37" i="5" s="1"/>
  <c r="N35" i="5"/>
  <c r="N36" i="5" s="1"/>
  <c r="N39" i="5"/>
  <c r="L43" i="4"/>
  <c r="N41" i="4"/>
  <c r="N45" i="4"/>
  <c r="N40" i="4"/>
  <c r="N43" i="4" s="1"/>
  <c r="N39" i="4"/>
  <c r="N42" i="4" s="1"/>
  <c r="N29" i="3"/>
  <c r="N30" i="3"/>
  <c r="L33" i="3"/>
  <c r="N35" i="3"/>
  <c r="N31" i="3"/>
  <c r="N44" i="1" l="1"/>
  <c r="N45" i="1"/>
  <c r="N33" i="3"/>
  <c r="N32" i="3"/>
</calcChain>
</file>

<file path=xl/sharedStrings.xml><?xml version="1.0" encoding="utf-8"?>
<sst xmlns="http://schemas.openxmlformats.org/spreadsheetml/2006/main" count="265" uniqueCount="119">
  <si>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</si>
  <si>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</si>
  <si>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</si>
  <si>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</si>
  <si>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</si>
  <si>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</si>
  <si>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</si>
  <si>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</si>
  <si>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</si>
  <si>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</si>
  <si>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</si>
  <si>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</si>
  <si>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</si>
  <si>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</si>
  <si>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</si>
  <si>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</si>
  <si>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</si>
  <si>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</si>
  <si>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</si>
  <si>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</si>
  <si>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ESTUDIO DEL TRABAJO II</t>
  </si>
  <si>
    <t>401 A</t>
  </si>
  <si>
    <t>FEBRERO-JULIO2023</t>
  </si>
  <si>
    <t>ME. MARTA GABRIELA LIMON OROZCO</t>
  </si>
  <si>
    <t>Caporal Valentin César Eduardo</t>
  </si>
  <si>
    <t>Chiguil Pérez Aurora</t>
  </si>
  <si>
    <t>Cruz Juárez Alondra Jared</t>
  </si>
  <si>
    <t>Figueroa Gómez María Fernanda</t>
  </si>
  <si>
    <t>Galindo Catemaxca Maybeth</t>
  </si>
  <si>
    <t>Jaramillo Catemaxca Arleth</t>
  </si>
  <si>
    <t>Mendoza Chigo Jonathan de Jesús</t>
  </si>
  <si>
    <t>Mil Castillo Karla Melissa</t>
  </si>
  <si>
    <t>Mixtega Cayetano Mónica</t>
  </si>
  <si>
    <t>Rincón Pedroza Omar Yoel</t>
  </si>
  <si>
    <t>Riveroll Santos Pablo</t>
  </si>
  <si>
    <t>Sosa Amoroso Zair Otoniel</t>
  </si>
  <si>
    <t>Ton López América Yamilet</t>
  </si>
  <si>
    <t xml:space="preserve">Toto Polito Rosario del Carmen </t>
  </si>
  <si>
    <t>401 C</t>
  </si>
  <si>
    <t>211U0660</t>
  </si>
  <si>
    <t>211U0077</t>
  </si>
  <si>
    <t>211U0566</t>
  </si>
  <si>
    <t>211U0605</t>
  </si>
  <si>
    <t>221U0047</t>
  </si>
  <si>
    <t>211U0102</t>
  </si>
  <si>
    <t>211U0103</t>
  </si>
  <si>
    <t>211U0106</t>
  </si>
  <si>
    <t>211U0107</t>
  </si>
  <si>
    <t>211U0110</t>
  </si>
  <si>
    <t>211U0569</t>
  </si>
  <si>
    <t>221U0048</t>
  </si>
  <si>
    <t>221U0046</t>
  </si>
  <si>
    <t>211U0087</t>
  </si>
  <si>
    <t>211U0091</t>
  </si>
  <si>
    <t>211U0094</t>
  </si>
  <si>
    <t>211U0096</t>
  </si>
  <si>
    <t>211U0104</t>
  </si>
  <si>
    <t>201U0549</t>
  </si>
  <si>
    <t>211U0117</t>
  </si>
  <si>
    <t>PROMEDIO</t>
  </si>
  <si>
    <t>PROMEDIO:</t>
  </si>
  <si>
    <t>401 B</t>
  </si>
  <si>
    <t>ME.MARTA GABRIELA LIMON OROZCO</t>
  </si>
  <si>
    <t>801 A</t>
  </si>
  <si>
    <t>GESTION DE LA PRODUCTIVIDAD</t>
  </si>
  <si>
    <t>INSTITUTO TECNOLOGICO SUPERIOR DE SAN ANDRES TUXTLA</t>
  </si>
  <si>
    <t>211U0078</t>
  </si>
  <si>
    <t>211U0085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</si>
  <si>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</si>
  <si>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</si>
  <si>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</si>
  <si>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</si>
  <si>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</si>
  <si>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</si>
  <si>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</si>
  <si>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</si>
  <si>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</si>
  <si>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</si>
  <si>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211U0072</t>
  </si>
  <si>
    <t>211U0082</t>
  </si>
  <si>
    <t>191U0033</t>
  </si>
  <si>
    <t>191U0041</t>
  </si>
  <si>
    <t>191U0050</t>
  </si>
  <si>
    <t>191U0052</t>
  </si>
  <si>
    <t>191U0054</t>
  </si>
  <si>
    <t>191U0062</t>
  </si>
  <si>
    <t>191U0069</t>
  </si>
  <si>
    <t>181U0080</t>
  </si>
  <si>
    <t>191U0070</t>
  </si>
  <si>
    <t>181U0086</t>
  </si>
  <si>
    <t>191U0076</t>
  </si>
  <si>
    <t>191U0080</t>
  </si>
  <si>
    <t>191U0085</t>
  </si>
  <si>
    <t>191U0013</t>
  </si>
  <si>
    <t>191U0019</t>
  </si>
  <si>
    <t>191U0023</t>
  </si>
  <si>
    <t>191U0055</t>
  </si>
  <si>
    <t>171U0032</t>
  </si>
  <si>
    <t>191U0086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</si>
  <si>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</si>
  <si>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</si>
  <si>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</si>
  <si>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</si>
  <si>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</si>
  <si>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</si>
  <si>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</si>
  <si>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</si>
  <si>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</si>
  <si>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</si>
  <si>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</si>
  <si>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</si>
  <si>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</si>
  <si>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211U0114</t>
  </si>
  <si>
    <t>211U0121</t>
  </si>
  <si>
    <t>211U0123</t>
  </si>
  <si>
    <t>211U0067</t>
  </si>
  <si>
    <t>211U0599</t>
  </si>
  <si>
    <t>211U0095</t>
  </si>
  <si>
    <t>211U0068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</si>
</sst>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1" fontId="1" fillId="6" borderId="2" xfId="0" applyNumberFormat="1" applyFont="1" applyFill="1" applyBorder="1" applyAlignment="1">
      <alignment horizontal="center"/>
    </xf>
    <xf numFmtId="0" fontId="3" fillId="6" borderId="8" xfId="1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" fontId="1" fillId="7" borderId="2" xfId="0" applyNumberFormat="1" applyFont="1" applyFill="1" applyBorder="1" applyAlignment="1">
      <alignment horizontal="center"/>
    </xf>
    <xf numFmtId="1" fontId="0" fillId="0" borderId="0" xfId="0" applyNumberFormat="1"/>
    <xf numFmtId="0" fontId="3" fillId="8" borderId="8" xfId="1" applyNumberFormat="1" applyFont="1" applyFill="1" applyBorder="1" applyAlignment="1">
      <alignment horizontal="center"/>
    </xf>
    <xf numFmtId="1" fontId="1" fillId="8" borderId="2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48</xdr:row>
      <xdr:rowOff>90715</xdr:rowOff>
    </xdr:from>
    <xdr:to>
      <xdr:col>12</xdr:col>
      <xdr:colOff>1729</xdr:colOff>
      <xdr:row>52</xdr:row>
      <xdr:rowOff>72198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534EC-8F4C-0421-C78C-2B512CE9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36</xdr:row>
      <xdr:rowOff>173869</xdr:rowOff>
    </xdr:from>
    <xdr:to>
      <xdr:col>12</xdr:col>
      <xdr:colOff>213396</xdr:colOff>
      <xdr:row>40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88326F-101B-D913-C4C5-2C473697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47</xdr:row>
      <xdr:rowOff>75595</xdr:rowOff>
    </xdr:from>
    <xdr:to>
      <xdr:col>12</xdr:col>
      <xdr:colOff>183157</xdr:colOff>
      <xdr:row>51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C932CB-6A11-6F80-6A1B-16458D02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39</xdr:row>
      <xdr:rowOff>173870</xdr:rowOff>
    </xdr:from>
    <xdr:to>
      <xdr:col>12</xdr:col>
      <xdr:colOff>258753</xdr:colOff>
      <xdr:row>43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EST%20TRABII\401-A%20(1).xlsx" TargetMode="External"/><Relationship Id="rId1" Type="http://schemas.openxmlformats.org/officeDocument/2006/relationships/externalLinkPath" Target="file:///C:\Users\gabil\OneDrive\Escritorio\FEB-JULI2023%20TEC\ESCOLARIZADO\EST%20TRABII\401-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EST%20TRABII\401-C.xlsx" TargetMode="External"/><Relationship Id="rId1" Type="http://schemas.openxmlformats.org/officeDocument/2006/relationships/externalLinkPath" Target="file:///C:\Users\gabil\OneDrive\Escritorio\FEB-JULI2023%20TEC\ESCOLARIZADO\EST%20TRABII\401-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GESTION%20PROD\801-A%20(1).xlsx" TargetMode="External"/><Relationship Id="rId1" Type="http://schemas.openxmlformats.org/officeDocument/2006/relationships/externalLinkPath" Target="file:///C:\Users\gabil\OneDrive\Escritorio\FEB-JULI2023%20TEC\ESCOLARIZADO\GESTION%20PROD\801-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  <sheetName val="UNIDAD 3"/>
      <sheetName val="UNIDAD 4"/>
    </sheetNames>
    <sheetDataSet>
      <sheetData sheetId="0" refreshError="1"/>
      <sheetData sheetId="1">
        <row r="7">
          <cell r="B7" t="str">
            <v>Aguilar Gómez Germán</v>
          </cell>
        </row>
        <row r="8">
          <cell r="B8" t="str">
            <v>Antemate Arevalo Rafael de Jesús</v>
          </cell>
        </row>
        <row r="9">
          <cell r="B9" t="str">
            <v>Antemate Velasco Lizbeth</v>
          </cell>
        </row>
        <row r="10">
          <cell r="B10" t="str">
            <v>Belli Arres Madai Concepción</v>
          </cell>
        </row>
        <row r="11">
          <cell r="B11" t="str">
            <v>Campos Gabino Rodrigo</v>
          </cell>
        </row>
        <row r="12">
          <cell r="B12" t="str">
            <v>Carvajal Baxín Rosa Yamilet</v>
          </cell>
        </row>
        <row r="13">
          <cell r="B13" t="str">
            <v>Chapol Ponciano Rosa Isela</v>
          </cell>
        </row>
        <row r="14">
          <cell r="B14" t="str">
            <v>Cruz Domínguez Irvin</v>
          </cell>
        </row>
        <row r="15">
          <cell r="B15" t="str">
            <v>Cruz Marcial Liliana Arlet</v>
          </cell>
        </row>
        <row r="16">
          <cell r="B16" t="str">
            <v>Franco Alonso Abril Mayrani</v>
          </cell>
        </row>
        <row r="17">
          <cell r="B17" t="str">
            <v>Llanos Chipol Frida Sofía</v>
          </cell>
        </row>
        <row r="18">
          <cell r="B18" t="str">
            <v>López Cota Kathya Ninel</v>
          </cell>
        </row>
        <row r="19">
          <cell r="B19" t="str">
            <v>Martínez Aguirre Ivett Monserrat</v>
          </cell>
        </row>
        <row r="20">
          <cell r="B20" t="str">
            <v>Mendoza Martínez Josselin</v>
          </cell>
        </row>
        <row r="21">
          <cell r="B21" t="str">
            <v>Merlín García Victor Manuel</v>
          </cell>
        </row>
        <row r="22">
          <cell r="B22" t="str">
            <v>Ortíz Morales Manuel Alejandro</v>
          </cell>
        </row>
        <row r="23">
          <cell r="B23" t="str">
            <v>Pucheta Pucheta Cesar Yeray</v>
          </cell>
        </row>
        <row r="24">
          <cell r="B24" t="str">
            <v>Ríos Cadena María José</v>
          </cell>
        </row>
        <row r="25">
          <cell r="B25" t="str">
            <v>Toto Champala Idania Rubí</v>
          </cell>
        </row>
        <row r="26">
          <cell r="B26" t="str">
            <v>Urieta Martínez Karina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  <sheetName val="UNIDAD 3"/>
      <sheetName val="UNIDAD 4"/>
    </sheetNames>
    <sheetDataSet>
      <sheetData sheetId="0" refreshError="1"/>
      <sheetData sheetId="1">
        <row r="7">
          <cell r="B7" t="str">
            <v xml:space="preserve">Chavez Peña Luis Saulo </v>
          </cell>
        </row>
        <row r="8">
          <cell r="B8" t="str">
            <v>Chigo Alfonso Dámaris Azeneth</v>
          </cell>
        </row>
        <row r="9">
          <cell r="B9" t="str">
            <v xml:space="preserve">Chigo Martinez Jorge David </v>
          </cell>
        </row>
        <row r="10">
          <cell r="B10" t="str">
            <v>Gómez Golpe Jenifer</v>
          </cell>
        </row>
        <row r="11">
          <cell r="B11" t="str">
            <v>Herrera Miros Kenia Paola</v>
          </cell>
        </row>
        <row r="12">
          <cell r="B12" t="str">
            <v>Irad Jafeth Vergara Fernández</v>
          </cell>
        </row>
        <row r="13">
          <cell r="B13" t="str">
            <v xml:space="preserve">Isidoro Vazquez Keidi Estefan </v>
          </cell>
        </row>
        <row r="14">
          <cell r="B14" t="str">
            <v xml:space="preserve">Linares Mil Fatima </v>
          </cell>
        </row>
        <row r="15">
          <cell r="B15" t="str">
            <v xml:space="preserve">Marce Hipolito Josue Jorge </v>
          </cell>
        </row>
        <row r="16">
          <cell r="B16" t="str">
            <v>Maya Seba Jorge</v>
          </cell>
        </row>
        <row r="17">
          <cell r="B17" t="str">
            <v xml:space="preserve">Montes Jesús Santiago </v>
          </cell>
        </row>
        <row r="18">
          <cell r="B18" t="str">
            <v>Montiel Xala Marjorie</v>
          </cell>
        </row>
        <row r="19">
          <cell r="B19" t="str">
            <v xml:space="preserve">Montufa Lascares Mileina Guadalupe </v>
          </cell>
        </row>
        <row r="20">
          <cell r="B20" t="str">
            <v>Morales Chagala Miguel</v>
          </cell>
        </row>
        <row r="21">
          <cell r="B21" t="str">
            <v>Paxtian Baxin Anahi</v>
          </cell>
        </row>
        <row r="22">
          <cell r="B22" t="str">
            <v xml:space="preserve">Poxtan Rodríguez Beker Natan </v>
          </cell>
        </row>
        <row r="23">
          <cell r="B23" t="str">
            <v>Pucheta Velasco Elizabeth</v>
          </cell>
        </row>
        <row r="24">
          <cell r="B24" t="str">
            <v>Rincón Zamudio Javier Manuel</v>
          </cell>
        </row>
        <row r="25">
          <cell r="B25" t="str">
            <v xml:space="preserve">Sánchez Martínez Ana Karen </v>
          </cell>
        </row>
        <row r="26">
          <cell r="B26" t="str">
            <v>Sotelo Granda Guma Jareth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  <sheetName val="UNIDAD 3"/>
      <sheetName val="UNIDAD 4"/>
    </sheetNames>
    <sheetDataSet>
      <sheetData sheetId="0"/>
      <sheetData sheetId="1">
        <row r="7">
          <cell r="B7" t="str">
            <v xml:space="preserve">Camacho Pérez Alejandro </v>
          </cell>
        </row>
        <row r="8">
          <cell r="B8" t="str">
            <v>Chiguil Hernandez José Eduardo</v>
          </cell>
        </row>
        <row r="9">
          <cell r="B9" t="str">
            <v>Cobix Texna Julio César</v>
          </cell>
        </row>
        <row r="10">
          <cell r="B10" t="str">
            <v>Diez Quijano Gabriel Alejandro</v>
          </cell>
        </row>
        <row r="11">
          <cell r="B11" t="str">
            <v xml:space="preserve">Gueixpal Escribano Ana Briceida </v>
          </cell>
        </row>
        <row r="12">
          <cell r="B12" t="str">
            <v>Maciel Chagala Yared Dolores</v>
          </cell>
        </row>
        <row r="13">
          <cell r="B13" t="str">
            <v>Montiel Pérez Yulio Abelardo</v>
          </cell>
        </row>
        <row r="14">
          <cell r="B14" t="str">
            <v>Moto Ortiz Ramses</v>
          </cell>
        </row>
        <row r="15">
          <cell r="B15" t="str">
            <v xml:space="preserve">Muñoz Ambros Leonardo </v>
          </cell>
        </row>
        <row r="16">
          <cell r="B16" t="str">
            <v>Muñoz Castillo Silvia Alexia</v>
          </cell>
        </row>
        <row r="17">
          <cell r="B17" t="str">
            <v>Quevedo Cosme Nancy del Carmen</v>
          </cell>
        </row>
        <row r="18">
          <cell r="B18" t="str">
            <v>Salazar Ixba Angeles Matilde</v>
          </cell>
        </row>
        <row r="19">
          <cell r="B19" t="str">
            <v>Santos Mixtega Luis Fernando</v>
          </cell>
        </row>
        <row r="20">
          <cell r="B20" t="str">
            <v>Santos Reyes María Esther</v>
          </cell>
        </row>
        <row r="21">
          <cell r="B21" t="str">
            <v>Toga Teoba Misael</v>
          </cell>
        </row>
        <row r="22">
          <cell r="B22" t="str">
            <v>Toto Cortés Karina</v>
          </cell>
        </row>
        <row r="23">
          <cell r="B23" t="str">
            <v>Venegas Ventura Pedro Eduardo</v>
          </cell>
        </row>
        <row r="24">
          <cell r="B24" t="str">
            <v>Xolo Toto Blanca Estela</v>
          </cell>
        </row>
        <row r="25">
          <cell r="B25" t="str">
            <v>Zapot Pérez Monserrat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0"/>
  <sheetViews>
    <sheetView topLeftCell="A3" zoomScale="84" zoomScaleNormal="84" workbookViewId="0">
      <selection activeCell="J9" sqref="J9:M2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48" t="s">
        <v>65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2"/>
    </row>
    <row r="3" spans="2:15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1"/>
    </row>
    <row r="4" spans="2:15" x14ac:dyDescent="0.35">
      <c r="C4" t="s">
        <v>0</v>
      </c>
      <c r="D4" s="36" t="s">
        <v>20</v>
      </c>
      <c r="E4" s="36"/>
      <c r="F4" s="36"/>
      <c r="G4" s="36"/>
      <c r="I4" t="s">
        <v>1</v>
      </c>
      <c r="J4" s="37" t="s">
        <v>21</v>
      </c>
      <c r="K4" s="37"/>
      <c r="M4" t="s">
        <v>2</v>
      </c>
      <c r="N4" s="35">
        <v>45105</v>
      </c>
      <c r="O4" s="35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7" t="s">
        <v>22</v>
      </c>
      <c r="E6" s="37"/>
      <c r="F6" s="37"/>
      <c r="G6" s="37"/>
      <c r="I6" s="38" t="s">
        <v>18</v>
      </c>
      <c r="J6" s="38"/>
      <c r="K6" s="20" t="s">
        <v>23</v>
      </c>
      <c r="L6" s="20"/>
      <c r="M6" s="20"/>
      <c r="N6" s="21"/>
      <c r="O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115</v>
      </c>
      <c r="D9" s="44" t="str">
        <f>'[1]UNIDAD 1'!B7</f>
        <v>Aguilar Gómez Germán</v>
      </c>
      <c r="E9" s="45"/>
      <c r="F9" s="45"/>
      <c r="G9" s="45"/>
      <c r="H9" s="45"/>
      <c r="I9" s="46"/>
      <c r="J9" s="30">
        <v>70</v>
      </c>
      <c r="K9" s="30">
        <v>70</v>
      </c>
      <c r="L9" s="30">
        <v>70</v>
      </c>
      <c r="M9" s="30">
        <v>70</v>
      </c>
      <c r="N9" s="31">
        <f>AVERAGE(J9:M9)</f>
        <v>70</v>
      </c>
    </row>
    <row r="10" spans="2:15" x14ac:dyDescent="0.35">
      <c r="B10" s="6">
        <f>B9+1</f>
        <v>2</v>
      </c>
      <c r="C10" s="6" t="s">
        <v>116</v>
      </c>
      <c r="D10" s="44" t="str">
        <f>'[1]UNIDAD 1'!B8</f>
        <v>Antemate Arevalo Rafael de Jesús</v>
      </c>
      <c r="E10" s="45"/>
      <c r="F10" s="45"/>
      <c r="G10" s="45"/>
      <c r="H10" s="45"/>
      <c r="I10" s="46"/>
      <c r="J10" s="4">
        <v>74</v>
      </c>
      <c r="K10" s="4">
        <v>74</v>
      </c>
      <c r="L10" s="4">
        <v>92</v>
      </c>
      <c r="M10" s="4">
        <v>76</v>
      </c>
      <c r="N10" s="26">
        <f>AVERAGE(J10:M10)</f>
        <v>79</v>
      </c>
    </row>
    <row r="11" spans="2:15" x14ac:dyDescent="0.35">
      <c r="B11" s="6">
        <f t="shared" ref="B11:B28" si="0">B10+1</f>
        <v>3</v>
      </c>
      <c r="C11" s="6" t="s">
        <v>118</v>
      </c>
      <c r="D11" s="44" t="str">
        <f>'[1]UNIDAD 1'!B9</f>
        <v>Antemate Velasco Lizbeth</v>
      </c>
      <c r="E11" s="45"/>
      <c r="F11" s="45"/>
      <c r="G11" s="45"/>
      <c r="H11" s="45"/>
      <c r="I11" s="46"/>
      <c r="J11" s="4">
        <v>87</v>
      </c>
      <c r="K11" s="30">
        <v>70</v>
      </c>
      <c r="L11" s="4">
        <v>80</v>
      </c>
      <c r="M11" s="4">
        <v>76</v>
      </c>
      <c r="N11" s="31">
        <f t="shared" ref="N11:N28" si="1">AVERAGE(J11:M11)</f>
        <v>78.25</v>
      </c>
    </row>
    <row r="12" spans="2:15" x14ac:dyDescent="0.35">
      <c r="B12" s="6">
        <f t="shared" si="0"/>
        <v>4</v>
      </c>
      <c r="C12" s="6" t="s">
        <v>99</v>
      </c>
      <c r="D12" s="44" t="str">
        <f>'[1]UNIDAD 1'!B10</f>
        <v>Belli Arres Madai Concepción</v>
      </c>
      <c r="E12" s="45"/>
      <c r="F12" s="45"/>
      <c r="G12" s="45"/>
      <c r="H12" s="45"/>
      <c r="I12" s="46"/>
      <c r="J12" s="4">
        <v>91</v>
      </c>
      <c r="K12" s="4">
        <v>75</v>
      </c>
      <c r="L12" s="4">
        <v>89</v>
      </c>
      <c r="M12" s="4">
        <v>94</v>
      </c>
      <c r="N12" s="26">
        <f t="shared" si="1"/>
        <v>87.25</v>
      </c>
    </row>
    <row r="13" spans="2:15" x14ac:dyDescent="0.35">
      <c r="B13" s="6">
        <f t="shared" si="0"/>
        <v>5</v>
      </c>
      <c r="C13" s="6" t="s">
        <v>100</v>
      </c>
      <c r="D13" s="44" t="str">
        <f>'[1]UNIDAD 1'!B11</f>
        <v>Campos Gabino Rodrigo</v>
      </c>
      <c r="E13" s="45"/>
      <c r="F13" s="45"/>
      <c r="G13" s="45"/>
      <c r="H13" s="45"/>
      <c r="I13" s="46"/>
      <c r="J13" s="4">
        <v>85</v>
      </c>
      <c r="K13" s="30">
        <v>70</v>
      </c>
      <c r="L13" s="4">
        <v>83</v>
      </c>
      <c r="M13" s="4">
        <v>78</v>
      </c>
      <c r="N13" s="31">
        <f t="shared" si="1"/>
        <v>79</v>
      </c>
    </row>
    <row r="14" spans="2:15" x14ac:dyDescent="0.35">
      <c r="B14" s="6">
        <f t="shared" si="0"/>
        <v>6</v>
      </c>
      <c r="C14" s="6" t="s">
        <v>101</v>
      </c>
      <c r="D14" s="44" t="str">
        <f>'[1]UNIDAD 1'!B12</f>
        <v>Carvajal Baxín Rosa Yamilet</v>
      </c>
      <c r="E14" s="45"/>
      <c r="F14" s="45"/>
      <c r="G14" s="45"/>
      <c r="H14" s="45"/>
      <c r="I14" s="46"/>
      <c r="J14" s="4">
        <v>75</v>
      </c>
      <c r="K14" s="4">
        <v>72</v>
      </c>
      <c r="L14" s="4">
        <v>90</v>
      </c>
      <c r="M14" s="4">
        <v>78</v>
      </c>
      <c r="N14" s="26">
        <f t="shared" si="1"/>
        <v>78.75</v>
      </c>
    </row>
    <row r="15" spans="2:15" x14ac:dyDescent="0.35">
      <c r="B15" s="6">
        <f t="shared" si="0"/>
        <v>7</v>
      </c>
      <c r="C15" s="6" t="s">
        <v>102</v>
      </c>
      <c r="D15" s="44" t="str">
        <f>'[1]UNIDAD 1'!B13</f>
        <v>Chapol Ponciano Rosa Isela</v>
      </c>
      <c r="E15" s="45"/>
      <c r="F15" s="45"/>
      <c r="G15" s="45"/>
      <c r="H15" s="45"/>
      <c r="I15" s="46"/>
      <c r="J15" s="4">
        <v>96</v>
      </c>
      <c r="K15" s="4">
        <v>92</v>
      </c>
      <c r="L15" s="4">
        <v>92</v>
      </c>
      <c r="M15" s="4">
        <v>98</v>
      </c>
      <c r="N15" s="26">
        <f t="shared" si="1"/>
        <v>94.5</v>
      </c>
    </row>
    <row r="16" spans="2:15" x14ac:dyDescent="0.35">
      <c r="B16" s="6">
        <f t="shared" si="0"/>
        <v>8</v>
      </c>
      <c r="C16" s="6" t="s">
        <v>103</v>
      </c>
      <c r="D16" s="44" t="str">
        <f>'[1]UNIDAD 1'!B14</f>
        <v>Cruz Domínguez Irvin</v>
      </c>
      <c r="E16" s="45"/>
      <c r="F16" s="45"/>
      <c r="G16" s="45"/>
      <c r="H16" s="45"/>
      <c r="I16" s="46"/>
      <c r="J16" s="4">
        <v>91</v>
      </c>
      <c r="K16" s="30">
        <v>70</v>
      </c>
      <c r="L16" s="30">
        <v>70</v>
      </c>
      <c r="M16" s="30">
        <v>70</v>
      </c>
      <c r="N16" s="31">
        <f t="shared" si="1"/>
        <v>75.25</v>
      </c>
    </row>
    <row r="17" spans="2:17" x14ac:dyDescent="0.35">
      <c r="B17" s="6">
        <f t="shared" si="0"/>
        <v>9</v>
      </c>
      <c r="C17" s="6" t="s">
        <v>104</v>
      </c>
      <c r="D17" s="44" t="str">
        <f>'[1]UNIDAD 1'!B15</f>
        <v>Cruz Marcial Liliana Arlet</v>
      </c>
      <c r="E17" s="45"/>
      <c r="F17" s="45"/>
      <c r="G17" s="45"/>
      <c r="H17" s="45"/>
      <c r="I17" s="46"/>
      <c r="J17" s="4">
        <v>96</v>
      </c>
      <c r="K17" s="4">
        <v>87</v>
      </c>
      <c r="L17" s="4">
        <v>86</v>
      </c>
      <c r="M17" s="4">
        <v>98</v>
      </c>
      <c r="N17" s="26">
        <f t="shared" si="1"/>
        <v>91.75</v>
      </c>
    </row>
    <row r="18" spans="2:17" x14ac:dyDescent="0.35">
      <c r="B18" s="6">
        <f t="shared" si="0"/>
        <v>10</v>
      </c>
      <c r="C18" s="6" t="s">
        <v>105</v>
      </c>
      <c r="D18" s="44" t="str">
        <f>'[1]UNIDAD 1'!B16</f>
        <v>Franco Alonso Abril Mayrani</v>
      </c>
      <c r="E18" s="45"/>
      <c r="F18" s="45"/>
      <c r="G18" s="45"/>
      <c r="H18" s="45"/>
      <c r="I18" s="46"/>
      <c r="J18" s="27">
        <v>72</v>
      </c>
      <c r="K18" s="27">
        <v>0</v>
      </c>
      <c r="L18" s="27">
        <v>0</v>
      </c>
      <c r="M18" s="27">
        <v>0</v>
      </c>
      <c r="N18" s="28">
        <v>0</v>
      </c>
    </row>
    <row r="19" spans="2:17" x14ac:dyDescent="0.35">
      <c r="B19" s="6">
        <f t="shared" si="0"/>
        <v>11</v>
      </c>
      <c r="C19" s="6" t="s">
        <v>106</v>
      </c>
      <c r="D19" s="44" t="str">
        <f>'[1]UNIDAD 1'!B17</f>
        <v>Llanos Chipol Frida Sofía</v>
      </c>
      <c r="E19" s="45"/>
      <c r="F19" s="45"/>
      <c r="G19" s="45"/>
      <c r="H19" s="45"/>
      <c r="I19" s="46"/>
      <c r="J19" s="4">
        <v>90</v>
      </c>
      <c r="K19" s="4">
        <v>80</v>
      </c>
      <c r="L19" s="4">
        <v>89</v>
      </c>
      <c r="M19" s="4">
        <v>100</v>
      </c>
      <c r="N19" s="26">
        <f t="shared" si="1"/>
        <v>89.75</v>
      </c>
    </row>
    <row r="20" spans="2:17" x14ac:dyDescent="0.35">
      <c r="B20" s="6">
        <f t="shared" si="0"/>
        <v>12</v>
      </c>
      <c r="C20" s="6" t="s">
        <v>107</v>
      </c>
      <c r="D20" s="44" t="str">
        <f>'[1]UNIDAD 1'!B18</f>
        <v>López Cota Kathya Ninel</v>
      </c>
      <c r="E20" s="45"/>
      <c r="F20" s="45"/>
      <c r="G20" s="45"/>
      <c r="H20" s="45"/>
      <c r="I20" s="46"/>
      <c r="J20" s="4">
        <v>76</v>
      </c>
      <c r="K20" s="4">
        <v>70</v>
      </c>
      <c r="L20" s="4">
        <v>91</v>
      </c>
      <c r="M20" s="4">
        <v>74</v>
      </c>
      <c r="N20" s="26">
        <f t="shared" si="1"/>
        <v>77.75</v>
      </c>
    </row>
    <row r="21" spans="2:17" x14ac:dyDescent="0.35">
      <c r="B21" s="6">
        <f t="shared" si="0"/>
        <v>13</v>
      </c>
      <c r="C21" s="6" t="s">
        <v>117</v>
      </c>
      <c r="D21" s="44" t="str">
        <f>'[1]UNIDAD 1'!B19</f>
        <v>Martínez Aguirre Ivett Monserrat</v>
      </c>
      <c r="E21" s="45"/>
      <c r="F21" s="45"/>
      <c r="G21" s="45"/>
      <c r="H21" s="45"/>
      <c r="I21" s="46"/>
      <c r="J21" s="4">
        <v>72</v>
      </c>
      <c r="K21" s="27">
        <v>0</v>
      </c>
      <c r="L21" s="27">
        <v>0</v>
      </c>
      <c r="M21" s="27">
        <v>0</v>
      </c>
      <c r="N21" s="28">
        <v>0</v>
      </c>
    </row>
    <row r="22" spans="2:17" x14ac:dyDescent="0.35">
      <c r="B22" s="6">
        <f t="shared" si="0"/>
        <v>14</v>
      </c>
      <c r="C22" s="6" t="s">
        <v>108</v>
      </c>
      <c r="D22" s="44" t="str">
        <f>'[1]UNIDAD 1'!B20</f>
        <v>Mendoza Martínez Josselin</v>
      </c>
      <c r="E22" s="45"/>
      <c r="F22" s="45"/>
      <c r="G22" s="45"/>
      <c r="H22" s="45"/>
      <c r="I22" s="46"/>
      <c r="J22" s="4">
        <v>95</v>
      </c>
      <c r="K22" s="4">
        <v>88</v>
      </c>
      <c r="L22" s="4">
        <v>93</v>
      </c>
      <c r="M22" s="4">
        <v>96</v>
      </c>
      <c r="N22" s="26">
        <f t="shared" si="1"/>
        <v>93</v>
      </c>
    </row>
    <row r="23" spans="2:17" x14ac:dyDescent="0.35">
      <c r="B23" s="6">
        <f t="shared" si="0"/>
        <v>15</v>
      </c>
      <c r="C23" s="6" t="s">
        <v>109</v>
      </c>
      <c r="D23" s="44" t="str">
        <f>'[1]UNIDAD 1'!B21</f>
        <v>Merlín García Victor Manuel</v>
      </c>
      <c r="E23" s="45"/>
      <c r="F23" s="45"/>
      <c r="G23" s="45"/>
      <c r="H23" s="45"/>
      <c r="I23" s="46"/>
      <c r="J23" s="27">
        <v>70</v>
      </c>
      <c r="K23" s="27">
        <v>0</v>
      </c>
      <c r="L23" s="27">
        <v>0</v>
      </c>
      <c r="M23" s="27">
        <v>0</v>
      </c>
      <c r="N23" s="28">
        <v>0</v>
      </c>
    </row>
    <row r="24" spans="2:17" x14ac:dyDescent="0.35">
      <c r="B24" s="6">
        <f t="shared" si="0"/>
        <v>16</v>
      </c>
      <c r="C24" s="6" t="s">
        <v>110</v>
      </c>
      <c r="D24" s="44" t="str">
        <f>'[1]UNIDAD 1'!B22</f>
        <v>Ortíz Morales Manuel Alejandro</v>
      </c>
      <c r="E24" s="45"/>
      <c r="F24" s="45"/>
      <c r="G24" s="45"/>
      <c r="H24" s="45"/>
      <c r="I24" s="46"/>
      <c r="J24" s="4">
        <v>76</v>
      </c>
      <c r="K24" s="4">
        <v>80</v>
      </c>
      <c r="L24" s="4">
        <v>92</v>
      </c>
      <c r="M24" s="4">
        <v>74</v>
      </c>
      <c r="N24" s="26">
        <f t="shared" si="1"/>
        <v>80.5</v>
      </c>
    </row>
    <row r="25" spans="2:17" x14ac:dyDescent="0.35">
      <c r="B25" s="6">
        <f t="shared" si="0"/>
        <v>17</v>
      </c>
      <c r="C25" s="6" t="s">
        <v>111</v>
      </c>
      <c r="D25" s="44" t="str">
        <f>'[1]UNIDAD 1'!B23</f>
        <v>Pucheta Pucheta Cesar Yeray</v>
      </c>
      <c r="E25" s="45"/>
      <c r="F25" s="45"/>
      <c r="G25" s="45"/>
      <c r="H25" s="45"/>
      <c r="I25" s="46"/>
      <c r="J25" s="4">
        <v>74</v>
      </c>
      <c r="K25" s="4">
        <v>76</v>
      </c>
      <c r="L25" s="4">
        <v>91</v>
      </c>
      <c r="M25" s="4">
        <v>78</v>
      </c>
      <c r="N25" s="26">
        <f t="shared" si="1"/>
        <v>79.75</v>
      </c>
    </row>
    <row r="26" spans="2:17" x14ac:dyDescent="0.35">
      <c r="B26" s="6">
        <f t="shared" si="0"/>
        <v>18</v>
      </c>
      <c r="C26" s="6" t="s">
        <v>112</v>
      </c>
      <c r="D26" s="44" t="str">
        <f>'[1]UNIDAD 1'!B24</f>
        <v>Ríos Cadena María José</v>
      </c>
      <c r="E26" s="45"/>
      <c r="F26" s="45"/>
      <c r="G26" s="45"/>
      <c r="H26" s="45"/>
      <c r="I26" s="46"/>
      <c r="J26" s="30">
        <v>70</v>
      </c>
      <c r="K26" s="30">
        <v>70</v>
      </c>
      <c r="L26" s="30">
        <v>70</v>
      </c>
      <c r="M26" s="30">
        <v>70</v>
      </c>
      <c r="N26" s="31">
        <f t="shared" si="1"/>
        <v>70</v>
      </c>
    </row>
    <row r="27" spans="2:17" x14ac:dyDescent="0.35">
      <c r="B27" s="6">
        <f t="shared" si="0"/>
        <v>19</v>
      </c>
      <c r="C27" s="6" t="s">
        <v>113</v>
      </c>
      <c r="D27" s="44" t="str">
        <f>'[1]UNIDAD 1'!B25</f>
        <v>Toto Champala Idania Rubí</v>
      </c>
      <c r="E27" s="45"/>
      <c r="F27" s="45"/>
      <c r="G27" s="45"/>
      <c r="H27" s="45"/>
      <c r="I27" s="46"/>
      <c r="J27" s="4">
        <v>86</v>
      </c>
      <c r="K27" s="30">
        <v>70</v>
      </c>
      <c r="L27" s="4">
        <v>83</v>
      </c>
      <c r="M27" s="4">
        <v>74</v>
      </c>
      <c r="N27" s="31">
        <f t="shared" si="1"/>
        <v>78.25</v>
      </c>
    </row>
    <row r="28" spans="2:17" x14ac:dyDescent="0.35">
      <c r="B28" s="6">
        <f t="shared" si="0"/>
        <v>20</v>
      </c>
      <c r="C28" s="6" t="s">
        <v>114</v>
      </c>
      <c r="D28" s="44" t="str">
        <f>'[1]UNIDAD 1'!B26</f>
        <v>Urieta Martínez Karina</v>
      </c>
      <c r="E28" s="45"/>
      <c r="F28" s="45"/>
      <c r="G28" s="45"/>
      <c r="H28" s="45"/>
      <c r="I28" s="46"/>
      <c r="J28" s="4">
        <v>73</v>
      </c>
      <c r="K28" s="4">
        <v>72</v>
      </c>
      <c r="L28" s="4">
        <v>88</v>
      </c>
      <c r="M28" s="4">
        <v>78</v>
      </c>
      <c r="N28" s="26">
        <f t="shared" si="1"/>
        <v>77.75</v>
      </c>
    </row>
    <row r="29" spans="2:17" x14ac:dyDescent="0.35">
      <c r="B29" s="6"/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26"/>
      <c r="Q29" s="32"/>
    </row>
    <row r="30" spans="2:17" x14ac:dyDescent="0.35">
      <c r="B30" s="6"/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26"/>
    </row>
    <row r="31" spans="2:17" x14ac:dyDescent="0.35">
      <c r="B31" s="6"/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26"/>
    </row>
    <row r="32" spans="2:17" x14ac:dyDescent="0.35">
      <c r="B32" s="6"/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26"/>
    </row>
    <row r="33" spans="2:14" x14ac:dyDescent="0.35">
      <c r="B33" s="6"/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26"/>
    </row>
    <row r="34" spans="2:14" x14ac:dyDescent="0.35">
      <c r="B34" s="6"/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26"/>
    </row>
    <row r="35" spans="2:14" x14ac:dyDescent="0.35">
      <c r="B35" s="6"/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26"/>
    </row>
    <row r="36" spans="2:14" x14ac:dyDescent="0.35">
      <c r="B36" s="6"/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26"/>
    </row>
    <row r="37" spans="2:14" x14ac:dyDescent="0.35">
      <c r="B37" s="6"/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26"/>
    </row>
    <row r="38" spans="2:14" x14ac:dyDescent="0.35">
      <c r="B38" s="6"/>
      <c r="C38" s="6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26"/>
    </row>
    <row r="39" spans="2:14" x14ac:dyDescent="0.35">
      <c r="B39" s="6"/>
      <c r="C39" s="7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26"/>
    </row>
    <row r="40" spans="2:14" x14ac:dyDescent="0.35">
      <c r="B40" s="6"/>
      <c r="C40" s="3"/>
      <c r="D40" s="40"/>
      <c r="E40" s="41"/>
      <c r="F40" s="41"/>
      <c r="G40" s="41"/>
      <c r="H40" s="41"/>
      <c r="I40" s="42"/>
      <c r="J40" s="3"/>
      <c r="K40" s="3"/>
      <c r="L40" s="3"/>
      <c r="M40" s="3"/>
      <c r="N40" s="26"/>
    </row>
    <row r="41" spans="2:14" x14ac:dyDescent="0.35">
      <c r="C41" s="38"/>
      <c r="D41" s="38"/>
      <c r="E41" s="1"/>
      <c r="H41" s="51" t="s">
        <v>15</v>
      </c>
      <c r="I41" s="51"/>
      <c r="J41" s="11">
        <f>COUNTIF(J9:J40,"&gt;=70")</f>
        <v>20</v>
      </c>
      <c r="K41" s="11">
        <f>COUNTIF(K9:K40,"&gt;=70")</f>
        <v>17</v>
      </c>
      <c r="L41" s="11">
        <f>COUNTIF(L9:L40,"&gt;=70")</f>
        <v>17</v>
      </c>
      <c r="M41" s="11">
        <f>COUNTIF(M9:M40,"&gt;=70")</f>
        <v>17</v>
      </c>
      <c r="N41" s="15">
        <f>COUNTIF(N9:N38,"&gt;=70")</f>
        <v>17</v>
      </c>
    </row>
    <row r="42" spans="2:14" x14ac:dyDescent="0.35">
      <c r="C42" s="38"/>
      <c r="D42" s="38"/>
      <c r="E42" s="8"/>
      <c r="H42" s="43" t="s">
        <v>16</v>
      </c>
      <c r="I42" s="43"/>
      <c r="J42" s="12">
        <f>COUNTIF(J9:J40,"&lt;70")</f>
        <v>0</v>
      </c>
      <c r="K42" s="12">
        <f>COUNTIF(K9:K40,"&lt;70")</f>
        <v>3</v>
      </c>
      <c r="L42" s="12">
        <f>COUNTIF(L9:L40,"&lt;70")</f>
        <v>3</v>
      </c>
      <c r="M42" s="12">
        <f>COUNTIF(M9:M40,"&lt;70")</f>
        <v>3</v>
      </c>
      <c r="N42" s="12">
        <f>COUNTIF(N9:N40,"&lt;70")</f>
        <v>3</v>
      </c>
    </row>
    <row r="43" spans="2:14" x14ac:dyDescent="0.35">
      <c r="C43" s="38"/>
      <c r="D43" s="38"/>
      <c r="E43" s="38"/>
      <c r="H43" s="43" t="s">
        <v>17</v>
      </c>
      <c r="I43" s="43"/>
      <c r="J43" s="12">
        <f>COUNT(J9:J40)</f>
        <v>20</v>
      </c>
      <c r="K43" s="12">
        <f>COUNT(K9:K40)</f>
        <v>20</v>
      </c>
      <c r="L43" s="12">
        <f>COUNT(L9:L40)</f>
        <v>20</v>
      </c>
      <c r="M43" s="12">
        <f>COUNT(M9:M40)</f>
        <v>20</v>
      </c>
      <c r="N43" s="12">
        <f>COUNT(N9:N40)</f>
        <v>20</v>
      </c>
    </row>
    <row r="44" spans="2:14" x14ac:dyDescent="0.35">
      <c r="C44" s="38"/>
      <c r="D44" s="38"/>
      <c r="E44" s="1"/>
      <c r="H44" s="52" t="s">
        <v>12</v>
      </c>
      <c r="I44" s="52"/>
      <c r="J44" s="13">
        <f>J41/J43</f>
        <v>1</v>
      </c>
      <c r="K44" s="14">
        <f t="shared" ref="K44:N44" si="2">K41/K43</f>
        <v>0.85</v>
      </c>
      <c r="L44" s="14">
        <f t="shared" si="2"/>
        <v>0.85</v>
      </c>
      <c r="M44" s="14">
        <f t="shared" si="2"/>
        <v>0.85</v>
      </c>
      <c r="N44" s="14">
        <f t="shared" si="2"/>
        <v>0.85</v>
      </c>
    </row>
    <row r="45" spans="2:14" x14ac:dyDescent="0.35">
      <c r="C45" s="38"/>
      <c r="D45" s="38"/>
      <c r="E45" s="1"/>
      <c r="H45" s="52" t="s">
        <v>13</v>
      </c>
      <c r="I45" s="52"/>
      <c r="J45" s="13">
        <f>J42/J43</f>
        <v>0</v>
      </c>
      <c r="K45" s="13">
        <f t="shared" ref="K45:N45" si="3">K42/K43</f>
        <v>0.15</v>
      </c>
      <c r="L45" s="14">
        <f t="shared" si="3"/>
        <v>0.15</v>
      </c>
      <c r="M45" s="14">
        <f t="shared" si="3"/>
        <v>0.15</v>
      </c>
      <c r="N45" s="14">
        <f t="shared" si="3"/>
        <v>0.15</v>
      </c>
    </row>
    <row r="46" spans="2:14" x14ac:dyDescent="0.35">
      <c r="C46" s="38"/>
      <c r="D46" s="38"/>
      <c r="E46" s="8"/>
    </row>
    <row r="47" spans="2:14" x14ac:dyDescent="0.35">
      <c r="C47" s="1"/>
      <c r="D47" s="1"/>
      <c r="E47" s="8"/>
      <c r="H47" s="17" t="s">
        <v>60</v>
      </c>
      <c r="I47" s="17"/>
      <c r="J47" s="17">
        <f>AVERAGE(J9:J28)</f>
        <v>80.95</v>
      </c>
      <c r="K47" s="17">
        <f t="shared" ref="K47:N47" si="4">AVERAGE(K9:K28)</f>
        <v>64.3</v>
      </c>
      <c r="L47" s="17">
        <f t="shared" si="4"/>
        <v>72.45</v>
      </c>
      <c r="M47" s="17">
        <f t="shared" si="4"/>
        <v>69.099999999999994</v>
      </c>
      <c r="N47" s="17">
        <f t="shared" si="4"/>
        <v>69.025000000000006</v>
      </c>
    </row>
    <row r="48" spans="2:14" x14ac:dyDescent="0.35">
      <c r="C48" s="1"/>
      <c r="D48" s="1"/>
      <c r="E48" s="8"/>
    </row>
    <row r="49" spans="10:13" x14ac:dyDescent="0.35">
      <c r="J49" s="18" t="s">
        <v>23</v>
      </c>
      <c r="K49" s="18"/>
      <c r="L49" s="18"/>
      <c r="M49" s="18"/>
    </row>
    <row r="50" spans="10:13" x14ac:dyDescent="0.35">
      <c r="J50" s="50" t="s">
        <v>14</v>
      </c>
      <c r="K50" s="50"/>
      <c r="L50" s="50"/>
      <c r="M50" s="50"/>
    </row>
  </sheetData>
  <mergeCells count="52">
    <mergeCell ref="J50:M50"/>
    <mergeCell ref="C42:D42"/>
    <mergeCell ref="D23:I23"/>
    <mergeCell ref="D24:I24"/>
    <mergeCell ref="D25:I25"/>
    <mergeCell ref="D26:I26"/>
    <mergeCell ref="C45:D45"/>
    <mergeCell ref="C46:D46"/>
    <mergeCell ref="C44:D44"/>
    <mergeCell ref="C43:E43"/>
    <mergeCell ref="H41:I41"/>
    <mergeCell ref="H42:I42"/>
    <mergeCell ref="H45:I45"/>
    <mergeCell ref="H44:I44"/>
    <mergeCell ref="D12:I12"/>
    <mergeCell ref="D13:I13"/>
    <mergeCell ref="D14:I14"/>
    <mergeCell ref="D8:I8"/>
    <mergeCell ref="B2:M2"/>
    <mergeCell ref="C3:M3"/>
    <mergeCell ref="J4:K4"/>
    <mergeCell ref="H43:I43"/>
    <mergeCell ref="D16:I16"/>
    <mergeCell ref="D15:I15"/>
    <mergeCell ref="D18:I18"/>
    <mergeCell ref="D17:I17"/>
    <mergeCell ref="D21:I21"/>
    <mergeCell ref="D19:I19"/>
    <mergeCell ref="D20:I20"/>
    <mergeCell ref="D27:I27"/>
    <mergeCell ref="D28:I28"/>
    <mergeCell ref="D29:I29"/>
    <mergeCell ref="D30:I30"/>
    <mergeCell ref="D32:I32"/>
    <mergeCell ref="D31:I31"/>
    <mergeCell ref="D22:I22"/>
    <mergeCell ref="N4:O4"/>
    <mergeCell ref="D4:G4"/>
    <mergeCell ref="D6:G6"/>
    <mergeCell ref="C41:D41"/>
    <mergeCell ref="D39:I39"/>
    <mergeCell ref="D40:I40"/>
    <mergeCell ref="D33:I33"/>
    <mergeCell ref="D34:I34"/>
    <mergeCell ref="D35:I35"/>
    <mergeCell ref="D36:I36"/>
    <mergeCell ref="D37:I37"/>
    <mergeCell ref="D38:I38"/>
    <mergeCell ref="I6:J6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8"/>
  <sheetViews>
    <sheetView tabSelected="1" topLeftCell="A3" zoomScale="84" zoomScaleNormal="84" workbookViewId="0">
      <selection activeCell="J9" sqref="J9:M2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48" t="s">
        <v>65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2"/>
    </row>
    <row r="3" spans="2:15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1"/>
    </row>
    <row r="4" spans="2:15" x14ac:dyDescent="0.35">
      <c r="C4" t="s">
        <v>0</v>
      </c>
      <c r="D4" s="36" t="s">
        <v>20</v>
      </c>
      <c r="E4" s="36"/>
      <c r="F4" s="36"/>
      <c r="G4" s="36"/>
      <c r="I4" t="s">
        <v>1</v>
      </c>
      <c r="J4" s="37" t="s">
        <v>61</v>
      </c>
      <c r="K4" s="37"/>
      <c r="M4" t="s">
        <v>2</v>
      </c>
      <c r="N4" s="53">
        <v>45105</v>
      </c>
      <c r="O4" s="53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7" t="s">
        <v>22</v>
      </c>
      <c r="E6" s="37"/>
      <c r="F6" s="37"/>
      <c r="G6" s="37"/>
      <c r="I6" s="38" t="s">
        <v>18</v>
      </c>
      <c r="J6" s="38"/>
      <c r="K6" s="54" t="s">
        <v>62</v>
      </c>
      <c r="L6" s="54"/>
      <c r="M6" s="54"/>
      <c r="N6" s="54"/>
      <c r="O6" s="54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78</v>
      </c>
      <c r="D9" s="44" t="s">
        <v>24</v>
      </c>
      <c r="E9" s="45" t="s">
        <v>24</v>
      </c>
      <c r="F9" s="45" t="s">
        <v>24</v>
      </c>
      <c r="G9" s="45" t="s">
        <v>24</v>
      </c>
      <c r="H9" s="45" t="s">
        <v>24</v>
      </c>
      <c r="I9" s="46" t="s">
        <v>24</v>
      </c>
      <c r="J9" s="4">
        <v>83</v>
      </c>
      <c r="K9" s="4">
        <v>87</v>
      </c>
      <c r="L9" s="4">
        <v>77</v>
      </c>
      <c r="M9" s="4">
        <v>94</v>
      </c>
      <c r="N9" s="26">
        <f>AVERAGE(J9:M9)</f>
        <v>85.25</v>
      </c>
    </row>
    <row r="10" spans="2:15" x14ac:dyDescent="0.35">
      <c r="B10" s="6">
        <f>B9+1</f>
        <v>2</v>
      </c>
      <c r="C10" s="6" t="s">
        <v>66</v>
      </c>
      <c r="D10" s="44" t="s">
        <v>25</v>
      </c>
      <c r="E10" s="45" t="s">
        <v>25</v>
      </c>
      <c r="F10" s="45" t="s">
        <v>25</v>
      </c>
      <c r="G10" s="45" t="s">
        <v>25</v>
      </c>
      <c r="H10" s="45" t="s">
        <v>25</v>
      </c>
      <c r="I10" s="46" t="s">
        <v>25</v>
      </c>
      <c r="J10" s="4">
        <v>72</v>
      </c>
      <c r="K10" s="4">
        <v>76</v>
      </c>
      <c r="L10" s="30">
        <v>70</v>
      </c>
      <c r="M10" s="30">
        <v>70</v>
      </c>
      <c r="N10" s="31">
        <f t="shared" ref="N10:N22" si="0">AVERAGE(J10:M10)</f>
        <v>72</v>
      </c>
    </row>
    <row r="11" spans="2:15" x14ac:dyDescent="0.35">
      <c r="B11" s="6">
        <f t="shared" ref="B11:B22" si="1">B10+1</f>
        <v>3</v>
      </c>
      <c r="C11" s="6" t="s">
        <v>79</v>
      </c>
      <c r="D11" s="44" t="s">
        <v>26</v>
      </c>
      <c r="E11" s="45" t="s">
        <v>26</v>
      </c>
      <c r="F11" s="45" t="s">
        <v>26</v>
      </c>
      <c r="G11" s="45" t="s">
        <v>26</v>
      </c>
      <c r="H11" s="45" t="s">
        <v>26</v>
      </c>
      <c r="I11" s="46" t="s">
        <v>26</v>
      </c>
      <c r="J11" s="4">
        <v>97</v>
      </c>
      <c r="K11" s="4">
        <v>90</v>
      </c>
      <c r="L11" s="4">
        <v>100</v>
      </c>
      <c r="M11" s="4">
        <v>78</v>
      </c>
      <c r="N11" s="26">
        <f t="shared" si="0"/>
        <v>91.25</v>
      </c>
    </row>
    <row r="12" spans="2:15" x14ac:dyDescent="0.35">
      <c r="B12" s="6">
        <f t="shared" si="1"/>
        <v>4</v>
      </c>
      <c r="C12" s="6" t="s">
        <v>67</v>
      </c>
      <c r="D12" s="44" t="s">
        <v>27</v>
      </c>
      <c r="E12" s="45" t="s">
        <v>27</v>
      </c>
      <c r="F12" s="45" t="s">
        <v>27</v>
      </c>
      <c r="G12" s="45" t="s">
        <v>27</v>
      </c>
      <c r="H12" s="45" t="s">
        <v>27</v>
      </c>
      <c r="I12" s="46" t="s">
        <v>27</v>
      </c>
      <c r="J12" s="4">
        <v>94</v>
      </c>
      <c r="K12" s="4">
        <v>86</v>
      </c>
      <c r="L12" s="30">
        <v>74</v>
      </c>
      <c r="M12" s="30">
        <v>74</v>
      </c>
      <c r="N12" s="31">
        <f t="shared" si="0"/>
        <v>82</v>
      </c>
    </row>
    <row r="13" spans="2:15" x14ac:dyDescent="0.35">
      <c r="B13" s="6">
        <f t="shared" si="1"/>
        <v>5</v>
      </c>
      <c r="C13" s="6" t="s">
        <v>68</v>
      </c>
      <c r="D13" s="44" t="s">
        <v>28</v>
      </c>
      <c r="E13" s="45" t="s">
        <v>28</v>
      </c>
      <c r="F13" s="45" t="s">
        <v>28</v>
      </c>
      <c r="G13" s="45" t="s">
        <v>28</v>
      </c>
      <c r="H13" s="45" t="s">
        <v>28</v>
      </c>
      <c r="I13" s="46" t="s">
        <v>28</v>
      </c>
      <c r="J13" s="4">
        <v>98</v>
      </c>
      <c r="K13" s="4">
        <v>91</v>
      </c>
      <c r="L13" s="4">
        <v>100</v>
      </c>
      <c r="M13" s="4">
        <v>100</v>
      </c>
      <c r="N13" s="26">
        <f t="shared" si="0"/>
        <v>97.25</v>
      </c>
    </row>
    <row r="14" spans="2:15" x14ac:dyDescent="0.35">
      <c r="B14" s="6">
        <f t="shared" si="1"/>
        <v>6</v>
      </c>
      <c r="C14" s="6" t="s">
        <v>69</v>
      </c>
      <c r="D14" s="44" t="s">
        <v>29</v>
      </c>
      <c r="E14" s="45" t="s">
        <v>29</v>
      </c>
      <c r="F14" s="45" t="s">
        <v>29</v>
      </c>
      <c r="G14" s="45" t="s">
        <v>29</v>
      </c>
      <c r="H14" s="45" t="s">
        <v>29</v>
      </c>
      <c r="I14" s="46" t="s">
        <v>29</v>
      </c>
      <c r="J14" s="4">
        <v>92</v>
      </c>
      <c r="K14" s="4">
        <v>82</v>
      </c>
      <c r="L14" s="30">
        <v>74</v>
      </c>
      <c r="M14" s="4">
        <v>72</v>
      </c>
      <c r="N14" s="31">
        <f t="shared" si="0"/>
        <v>80</v>
      </c>
    </row>
    <row r="15" spans="2:15" x14ac:dyDescent="0.35">
      <c r="B15" s="6">
        <f t="shared" si="1"/>
        <v>7</v>
      </c>
      <c r="C15" s="6" t="s">
        <v>70</v>
      </c>
      <c r="D15" s="44" t="s">
        <v>30</v>
      </c>
      <c r="E15" s="45" t="s">
        <v>30</v>
      </c>
      <c r="F15" s="45" t="s">
        <v>30</v>
      </c>
      <c r="G15" s="45" t="s">
        <v>30</v>
      </c>
      <c r="H15" s="45" t="s">
        <v>30</v>
      </c>
      <c r="I15" s="46" t="s">
        <v>30</v>
      </c>
      <c r="J15" s="4">
        <v>94</v>
      </c>
      <c r="K15" s="4">
        <v>90</v>
      </c>
      <c r="L15" s="30">
        <v>72</v>
      </c>
      <c r="M15" s="25">
        <v>71</v>
      </c>
      <c r="N15" s="31">
        <f t="shared" si="0"/>
        <v>81.75</v>
      </c>
    </row>
    <row r="16" spans="2:15" x14ac:dyDescent="0.35">
      <c r="B16" s="6">
        <f t="shared" si="1"/>
        <v>8</v>
      </c>
      <c r="C16" s="6" t="s">
        <v>71</v>
      </c>
      <c r="D16" s="44" t="s">
        <v>31</v>
      </c>
      <c r="E16" s="45" t="s">
        <v>31</v>
      </c>
      <c r="F16" s="45" t="s">
        <v>31</v>
      </c>
      <c r="G16" s="45" t="s">
        <v>31</v>
      </c>
      <c r="H16" s="45" t="s">
        <v>31</v>
      </c>
      <c r="I16" s="46" t="s">
        <v>31</v>
      </c>
      <c r="J16" s="4">
        <v>83</v>
      </c>
      <c r="K16" s="4">
        <v>82</v>
      </c>
      <c r="L16" s="4">
        <v>79</v>
      </c>
      <c r="M16" s="25">
        <v>70</v>
      </c>
      <c r="N16" s="26">
        <f t="shared" si="0"/>
        <v>78.5</v>
      </c>
    </row>
    <row r="17" spans="2:14" x14ac:dyDescent="0.35">
      <c r="B17" s="6">
        <f t="shared" si="1"/>
        <v>9</v>
      </c>
      <c r="C17" s="6" t="s">
        <v>72</v>
      </c>
      <c r="D17" s="44" t="s">
        <v>32</v>
      </c>
      <c r="E17" s="45" t="s">
        <v>32</v>
      </c>
      <c r="F17" s="45" t="s">
        <v>32</v>
      </c>
      <c r="G17" s="45" t="s">
        <v>32</v>
      </c>
      <c r="H17" s="45" t="s">
        <v>32</v>
      </c>
      <c r="I17" s="46" t="s">
        <v>32</v>
      </c>
      <c r="J17" s="4">
        <v>90</v>
      </c>
      <c r="K17" s="4">
        <v>86</v>
      </c>
      <c r="L17" s="4">
        <v>77</v>
      </c>
      <c r="M17" s="25">
        <v>70</v>
      </c>
      <c r="N17" s="26">
        <f t="shared" si="0"/>
        <v>80.75</v>
      </c>
    </row>
    <row r="18" spans="2:14" x14ac:dyDescent="0.35">
      <c r="B18" s="6">
        <f t="shared" si="1"/>
        <v>10</v>
      </c>
      <c r="C18" s="6" t="s">
        <v>73</v>
      </c>
      <c r="D18" s="44" t="s">
        <v>33</v>
      </c>
      <c r="E18" s="45" t="s">
        <v>33</v>
      </c>
      <c r="F18" s="45" t="s">
        <v>33</v>
      </c>
      <c r="G18" s="45" t="s">
        <v>33</v>
      </c>
      <c r="H18" s="45" t="s">
        <v>33</v>
      </c>
      <c r="I18" s="46" t="s">
        <v>33</v>
      </c>
      <c r="J18" s="4">
        <v>98</v>
      </c>
      <c r="K18" s="4">
        <v>94</v>
      </c>
      <c r="L18" s="4">
        <v>100</v>
      </c>
      <c r="M18" s="4">
        <v>100</v>
      </c>
      <c r="N18" s="26">
        <f t="shared" si="0"/>
        <v>98</v>
      </c>
    </row>
    <row r="19" spans="2:14" x14ac:dyDescent="0.35">
      <c r="B19" s="6">
        <f t="shared" si="1"/>
        <v>11</v>
      </c>
      <c r="C19" s="6" t="s">
        <v>74</v>
      </c>
      <c r="D19" s="44" t="s">
        <v>34</v>
      </c>
      <c r="E19" s="45" t="s">
        <v>34</v>
      </c>
      <c r="F19" s="45" t="s">
        <v>34</v>
      </c>
      <c r="G19" s="45" t="s">
        <v>34</v>
      </c>
      <c r="H19" s="45" t="s">
        <v>34</v>
      </c>
      <c r="I19" s="46" t="s">
        <v>34</v>
      </c>
      <c r="J19" s="4">
        <v>98</v>
      </c>
      <c r="K19" s="4">
        <v>92</v>
      </c>
      <c r="L19" s="4">
        <v>100</v>
      </c>
      <c r="M19" s="4">
        <v>95</v>
      </c>
      <c r="N19" s="26">
        <f t="shared" si="0"/>
        <v>96.25</v>
      </c>
    </row>
    <row r="20" spans="2:14" x14ac:dyDescent="0.35">
      <c r="B20" s="6">
        <f t="shared" si="1"/>
        <v>12</v>
      </c>
      <c r="C20" s="6" t="s">
        <v>75</v>
      </c>
      <c r="D20" s="44" t="s">
        <v>35</v>
      </c>
      <c r="E20" s="45" t="s">
        <v>35</v>
      </c>
      <c r="F20" s="45" t="s">
        <v>35</v>
      </c>
      <c r="G20" s="45" t="s">
        <v>35</v>
      </c>
      <c r="H20" s="45" t="s">
        <v>35</v>
      </c>
      <c r="I20" s="46" t="s">
        <v>35</v>
      </c>
      <c r="J20" s="27">
        <v>0</v>
      </c>
      <c r="K20" s="27">
        <v>0</v>
      </c>
      <c r="L20" s="27">
        <v>0</v>
      </c>
      <c r="M20" s="27">
        <v>0</v>
      </c>
      <c r="N20" s="28">
        <f t="shared" si="0"/>
        <v>0</v>
      </c>
    </row>
    <row r="21" spans="2:14" x14ac:dyDescent="0.35">
      <c r="B21" s="6">
        <f t="shared" si="1"/>
        <v>13</v>
      </c>
      <c r="C21" s="6" t="s">
        <v>76</v>
      </c>
      <c r="D21" s="44" t="s">
        <v>36</v>
      </c>
      <c r="E21" s="45" t="s">
        <v>36</v>
      </c>
      <c r="F21" s="45" t="s">
        <v>36</v>
      </c>
      <c r="G21" s="45" t="s">
        <v>36</v>
      </c>
      <c r="H21" s="45" t="s">
        <v>36</v>
      </c>
      <c r="I21" s="46" t="s">
        <v>36</v>
      </c>
      <c r="J21" s="4">
        <v>98</v>
      </c>
      <c r="K21" s="4">
        <v>96</v>
      </c>
      <c r="L21" s="4">
        <v>100</v>
      </c>
      <c r="M21" s="4">
        <v>98</v>
      </c>
      <c r="N21" s="26">
        <f t="shared" si="0"/>
        <v>98</v>
      </c>
    </row>
    <row r="22" spans="2:14" x14ac:dyDescent="0.35">
      <c r="B22" s="6">
        <f t="shared" si="1"/>
        <v>14</v>
      </c>
      <c r="C22" s="6" t="s">
        <v>77</v>
      </c>
      <c r="D22" s="44" t="s">
        <v>37</v>
      </c>
      <c r="E22" s="45" t="s">
        <v>37</v>
      </c>
      <c r="F22" s="45" t="s">
        <v>37</v>
      </c>
      <c r="G22" s="45" t="s">
        <v>37</v>
      </c>
      <c r="H22" s="45" t="s">
        <v>37</v>
      </c>
      <c r="I22" s="46" t="s">
        <v>37</v>
      </c>
      <c r="J22" s="4">
        <v>98</v>
      </c>
      <c r="K22" s="4">
        <v>97</v>
      </c>
      <c r="L22" s="4">
        <v>100</v>
      </c>
      <c r="M22" s="4">
        <v>100</v>
      </c>
      <c r="N22" s="26">
        <f t="shared" si="0"/>
        <v>98.75</v>
      </c>
    </row>
    <row r="23" spans="2:14" x14ac:dyDescent="0.35">
      <c r="B23" s="6"/>
      <c r="C23" s="6"/>
      <c r="D23" s="39"/>
      <c r="E23" s="39"/>
      <c r="F23" s="39"/>
      <c r="G23" s="39"/>
      <c r="H23" s="39"/>
      <c r="I23" s="39"/>
      <c r="J23" s="4"/>
      <c r="K23" s="4"/>
      <c r="L23" s="4"/>
      <c r="M23" s="4"/>
      <c r="N23" s="26"/>
    </row>
    <row r="24" spans="2:14" x14ac:dyDescent="0.35">
      <c r="B24" s="6"/>
      <c r="C24" s="6"/>
      <c r="D24" s="39"/>
      <c r="E24" s="39"/>
      <c r="F24" s="39"/>
      <c r="G24" s="39"/>
      <c r="H24" s="39"/>
      <c r="I24" s="39"/>
      <c r="J24" s="4"/>
      <c r="K24" s="4"/>
      <c r="L24" s="4"/>
      <c r="M24" s="4"/>
      <c r="N24" s="26"/>
    </row>
    <row r="25" spans="2:14" x14ac:dyDescent="0.35">
      <c r="B25" s="6"/>
      <c r="C25" s="7"/>
      <c r="D25" s="39"/>
      <c r="E25" s="39"/>
      <c r="F25" s="39"/>
      <c r="G25" s="39"/>
      <c r="H25" s="39"/>
      <c r="I25" s="39"/>
      <c r="J25" s="4"/>
      <c r="K25" s="4"/>
      <c r="L25" s="4"/>
      <c r="M25" s="4"/>
      <c r="N25" s="26"/>
    </row>
    <row r="26" spans="2:14" x14ac:dyDescent="0.35">
      <c r="B26" s="6"/>
      <c r="C26" s="7"/>
      <c r="D26" s="39"/>
      <c r="E26" s="39"/>
      <c r="F26" s="39"/>
      <c r="G26" s="39"/>
      <c r="H26" s="39"/>
      <c r="I26" s="39"/>
      <c r="J26" s="4"/>
      <c r="K26" s="4"/>
      <c r="L26" s="4"/>
      <c r="M26" s="4"/>
      <c r="N26" s="26"/>
    </row>
    <row r="27" spans="2:14" x14ac:dyDescent="0.35">
      <c r="B27" s="6"/>
      <c r="C27" s="7"/>
      <c r="D27" s="39"/>
      <c r="E27" s="39"/>
      <c r="F27" s="39"/>
      <c r="G27" s="39"/>
      <c r="H27" s="39"/>
      <c r="I27" s="39"/>
      <c r="J27" s="4"/>
      <c r="K27" s="4"/>
      <c r="L27" s="4"/>
      <c r="M27" s="4"/>
      <c r="N27" s="26"/>
    </row>
    <row r="28" spans="2:14" x14ac:dyDescent="0.35">
      <c r="B28" s="6"/>
      <c r="C28" s="3"/>
      <c r="D28" s="40"/>
      <c r="E28" s="41"/>
      <c r="F28" s="41"/>
      <c r="G28" s="41"/>
      <c r="H28" s="41"/>
      <c r="I28" s="42"/>
      <c r="J28" s="3"/>
      <c r="K28" s="3"/>
      <c r="L28" s="3"/>
      <c r="M28" s="3"/>
      <c r="N28" s="26"/>
    </row>
    <row r="29" spans="2:14" x14ac:dyDescent="0.35">
      <c r="C29" s="38"/>
      <c r="D29" s="38"/>
      <c r="E29" s="1"/>
      <c r="H29" s="51" t="s">
        <v>15</v>
      </c>
      <c r="I29" s="51"/>
      <c r="J29" s="11">
        <f>COUNTIF(J9:J28,"&gt;=70")</f>
        <v>13</v>
      </c>
      <c r="K29" s="11">
        <f>COUNTIF(K9:K28,"&gt;=70")</f>
        <v>13</v>
      </c>
      <c r="L29" s="11">
        <f>COUNTIF(L9:L28,"&gt;=70")</f>
        <v>13</v>
      </c>
      <c r="M29" s="11">
        <f>COUNTIF(M9:M28,"&gt;=70")</f>
        <v>13</v>
      </c>
      <c r="N29" s="15">
        <f>COUNTIF(N9:N24,"&gt;=70")</f>
        <v>13</v>
      </c>
    </row>
    <row r="30" spans="2:14" x14ac:dyDescent="0.35">
      <c r="C30" s="38"/>
      <c r="D30" s="38"/>
      <c r="E30" s="8"/>
      <c r="H30" s="43" t="s">
        <v>16</v>
      </c>
      <c r="I30" s="43"/>
      <c r="J30" s="12">
        <f>COUNTIF(J9:J28,"&lt;70")</f>
        <v>1</v>
      </c>
      <c r="K30" s="12">
        <f>COUNTIF(K9:K28,"&lt;70")</f>
        <v>1</v>
      </c>
      <c r="L30" s="12">
        <f>COUNTIF(L9:L28,"&lt;70")</f>
        <v>1</v>
      </c>
      <c r="M30" s="12">
        <f>COUNTIF(M9:M28,"&lt;70")</f>
        <v>1</v>
      </c>
      <c r="N30" s="12">
        <f>COUNTIF(N9:N28,"&lt;70")</f>
        <v>1</v>
      </c>
    </row>
    <row r="31" spans="2:14" x14ac:dyDescent="0.35">
      <c r="C31" s="38"/>
      <c r="D31" s="38"/>
      <c r="E31" s="38"/>
      <c r="H31" s="43" t="s">
        <v>17</v>
      </c>
      <c r="I31" s="43"/>
      <c r="J31" s="12">
        <f>COUNT(J9:J28)</f>
        <v>14</v>
      </c>
      <c r="K31" s="12">
        <f>COUNT(K9:K28)</f>
        <v>14</v>
      </c>
      <c r="L31" s="12">
        <f>COUNT(L9:L28)</f>
        <v>14</v>
      </c>
      <c r="M31" s="12">
        <f>COUNT(M9:M28)</f>
        <v>14</v>
      </c>
      <c r="N31" s="12">
        <f>COUNT(N9:N28)</f>
        <v>14</v>
      </c>
    </row>
    <row r="32" spans="2:14" x14ac:dyDescent="0.35">
      <c r="C32" s="38"/>
      <c r="D32" s="38"/>
      <c r="E32" s="1"/>
      <c r="H32" s="52" t="s">
        <v>12</v>
      </c>
      <c r="I32" s="52"/>
      <c r="J32" s="13">
        <f>J29/J31</f>
        <v>0.9285714285714286</v>
      </c>
      <c r="K32" s="14">
        <f t="shared" ref="K32:N32" si="2">K29/K31</f>
        <v>0.9285714285714286</v>
      </c>
      <c r="L32" s="14">
        <f t="shared" si="2"/>
        <v>0.9285714285714286</v>
      </c>
      <c r="M32" s="14">
        <f t="shared" si="2"/>
        <v>0.9285714285714286</v>
      </c>
      <c r="N32" s="14">
        <f t="shared" si="2"/>
        <v>0.9285714285714286</v>
      </c>
    </row>
    <row r="33" spans="3:14" x14ac:dyDescent="0.35">
      <c r="C33" s="38"/>
      <c r="D33" s="38"/>
      <c r="E33" s="1"/>
      <c r="H33" s="52" t="s">
        <v>13</v>
      </c>
      <c r="I33" s="52"/>
      <c r="J33" s="13">
        <f>J30/J31</f>
        <v>7.1428571428571425E-2</v>
      </c>
      <c r="K33" s="13">
        <f t="shared" ref="K33:N33" si="3">K30/K31</f>
        <v>7.1428571428571425E-2</v>
      </c>
      <c r="L33" s="14">
        <f t="shared" si="3"/>
        <v>7.1428571428571425E-2</v>
      </c>
      <c r="M33" s="14">
        <f t="shared" si="3"/>
        <v>7.1428571428571425E-2</v>
      </c>
      <c r="N33" s="14">
        <f t="shared" si="3"/>
        <v>7.1428571428571425E-2</v>
      </c>
    </row>
    <row r="34" spans="3:14" x14ac:dyDescent="0.35">
      <c r="C34" s="38"/>
      <c r="D34" s="38"/>
      <c r="E34" s="8"/>
    </row>
    <row r="35" spans="3:14" x14ac:dyDescent="0.35">
      <c r="C35" s="1"/>
      <c r="D35" s="1"/>
      <c r="E35" s="8"/>
      <c r="H35" s="17" t="s">
        <v>59</v>
      </c>
      <c r="I35" s="17"/>
      <c r="J35" s="17">
        <f>AVERAGE(J9:J22)</f>
        <v>85.357142857142861</v>
      </c>
      <c r="K35" s="17">
        <f t="shared" ref="K35:N35" si="4">AVERAGE(K9:K22)</f>
        <v>82.071428571428569</v>
      </c>
      <c r="L35" s="17">
        <f t="shared" si="4"/>
        <v>80.214285714285708</v>
      </c>
      <c r="M35" s="17">
        <f t="shared" si="4"/>
        <v>78</v>
      </c>
      <c r="N35" s="17">
        <f t="shared" si="4"/>
        <v>81.410714285714292</v>
      </c>
    </row>
    <row r="36" spans="3:14" x14ac:dyDescent="0.35">
      <c r="C36" s="1"/>
      <c r="D36" s="1"/>
      <c r="E36" s="8"/>
    </row>
    <row r="37" spans="3:14" x14ac:dyDescent="0.35">
      <c r="J37" s="18" t="s">
        <v>23</v>
      </c>
      <c r="K37" s="18"/>
      <c r="L37" s="18"/>
      <c r="M37" s="18"/>
    </row>
    <row r="38" spans="3:14" x14ac:dyDescent="0.35">
      <c r="J38" s="50" t="s">
        <v>14</v>
      </c>
      <c r="K38" s="50"/>
      <c r="L38" s="50"/>
      <c r="M38" s="50"/>
    </row>
  </sheetData>
  <mergeCells count="41"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J38:M38"/>
    <mergeCell ref="C30:D30"/>
    <mergeCell ref="H30:I30"/>
    <mergeCell ref="C31:E31"/>
    <mergeCell ref="H31:I31"/>
    <mergeCell ref="C32:D32"/>
    <mergeCell ref="H32:I32"/>
    <mergeCell ref="N4:O4"/>
    <mergeCell ref="K6:O6"/>
    <mergeCell ref="C33:D33"/>
    <mergeCell ref="H33:I33"/>
    <mergeCell ref="C34:D34"/>
    <mergeCell ref="D25:I25"/>
    <mergeCell ref="D26:I26"/>
    <mergeCell ref="D27:I27"/>
    <mergeCell ref="D28:I28"/>
    <mergeCell ref="C29:D29"/>
    <mergeCell ref="H29:I29"/>
    <mergeCell ref="D14:I14"/>
    <mergeCell ref="D15:I15"/>
    <mergeCell ref="D16:I16"/>
    <mergeCell ref="D17:I17"/>
    <mergeCell ref="D18:I1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T48"/>
  <sheetViews>
    <sheetView topLeftCell="A4" zoomScale="84" zoomScaleNormal="84" workbookViewId="0">
      <selection activeCell="T41" sqref="T4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48" t="s">
        <v>65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2"/>
    </row>
    <row r="3" spans="2:16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1"/>
    </row>
    <row r="4" spans="2:16" x14ac:dyDescent="0.35">
      <c r="C4" t="s">
        <v>0</v>
      </c>
      <c r="D4" s="36" t="s">
        <v>20</v>
      </c>
      <c r="E4" s="36"/>
      <c r="F4" s="36"/>
      <c r="G4" s="36"/>
      <c r="I4" t="s">
        <v>1</v>
      </c>
      <c r="J4" s="37" t="s">
        <v>38</v>
      </c>
      <c r="K4" s="37"/>
      <c r="M4" t="s">
        <v>2</v>
      </c>
      <c r="N4" s="35">
        <v>45105</v>
      </c>
      <c r="O4" s="54"/>
      <c r="P4" s="19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37" t="s">
        <v>22</v>
      </c>
      <c r="E6" s="37"/>
      <c r="F6" s="37"/>
      <c r="G6" s="37"/>
      <c r="I6" s="38" t="s">
        <v>18</v>
      </c>
      <c r="J6" s="38"/>
      <c r="K6" s="54" t="s">
        <v>23</v>
      </c>
      <c r="L6" s="54"/>
      <c r="M6" s="54"/>
      <c r="N6" s="54"/>
      <c r="O6" s="54"/>
      <c r="P6" s="54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6" t="s">
        <v>51</v>
      </c>
      <c r="D9" s="55" t="str">
        <f>'[2]UNIDAD 1'!B7</f>
        <v xml:space="preserve">Chavez Peña Luis Saulo </v>
      </c>
      <c r="E9" s="55"/>
      <c r="F9" s="55"/>
      <c r="G9" s="55"/>
      <c r="H9" s="55"/>
      <c r="I9" s="55"/>
      <c r="J9" s="29">
        <v>96</v>
      </c>
      <c r="K9" s="27">
        <v>85</v>
      </c>
      <c r="L9" s="27">
        <v>0</v>
      </c>
      <c r="M9" s="27">
        <v>0</v>
      </c>
      <c r="N9" s="28">
        <v>0</v>
      </c>
    </row>
    <row r="10" spans="2:16" ht="15" thickBot="1" x14ac:dyDescent="0.4">
      <c r="B10" s="6">
        <f>B9+1</f>
        <v>2</v>
      </c>
      <c r="C10" s="6" t="s">
        <v>39</v>
      </c>
      <c r="D10" s="55" t="str">
        <f>'[2]UNIDAD 1'!B8</f>
        <v>Chigo Alfonso Dámaris Azeneth</v>
      </c>
      <c r="E10" s="55"/>
      <c r="F10" s="55"/>
      <c r="G10" s="55"/>
      <c r="H10" s="55"/>
      <c r="I10" s="55"/>
      <c r="J10" s="16">
        <v>80</v>
      </c>
      <c r="K10" s="4">
        <v>93</v>
      </c>
      <c r="L10" s="4">
        <v>72</v>
      </c>
      <c r="M10" s="4">
        <v>78</v>
      </c>
      <c r="N10" s="26">
        <f t="shared" ref="N10:N28" si="0">AVERAGE(J10:M10)</f>
        <v>80.75</v>
      </c>
    </row>
    <row r="11" spans="2:16" ht="15" thickBot="1" x14ac:dyDescent="0.4">
      <c r="B11" s="6">
        <f t="shared" ref="B11:B28" si="1">B10+1</f>
        <v>3</v>
      </c>
      <c r="C11" s="6" t="s">
        <v>40</v>
      </c>
      <c r="D11" s="55" t="str">
        <f>'[2]UNIDAD 1'!B9</f>
        <v xml:space="preserve">Chigo Martinez Jorge David </v>
      </c>
      <c r="E11" s="55"/>
      <c r="F11" s="55"/>
      <c r="G11" s="55"/>
      <c r="H11" s="55"/>
      <c r="I11" s="55"/>
      <c r="J11" s="33">
        <v>70</v>
      </c>
      <c r="K11" s="4">
        <v>74</v>
      </c>
      <c r="L11" s="4">
        <v>75</v>
      </c>
      <c r="M11" s="4">
        <v>98</v>
      </c>
      <c r="N11" s="34">
        <f t="shared" si="0"/>
        <v>79.25</v>
      </c>
    </row>
    <row r="12" spans="2:16" ht="15" thickBot="1" x14ac:dyDescent="0.4">
      <c r="B12" s="6">
        <f t="shared" si="1"/>
        <v>4</v>
      </c>
      <c r="C12" s="6" t="s">
        <v>52</v>
      </c>
      <c r="D12" s="55" t="str">
        <f>'[2]UNIDAD 1'!B10</f>
        <v>Gómez Golpe Jenifer</v>
      </c>
      <c r="E12" s="55"/>
      <c r="F12" s="55"/>
      <c r="G12" s="55"/>
      <c r="H12" s="55"/>
      <c r="I12" s="55"/>
      <c r="J12" s="16">
        <v>79</v>
      </c>
      <c r="K12" s="4">
        <v>87</v>
      </c>
      <c r="L12" s="4">
        <v>84</v>
      </c>
      <c r="M12" s="30">
        <v>70</v>
      </c>
      <c r="N12" s="31">
        <f t="shared" si="0"/>
        <v>80</v>
      </c>
    </row>
    <row r="13" spans="2:16" ht="15" thickBot="1" x14ac:dyDescent="0.4">
      <c r="B13" s="6">
        <f t="shared" si="1"/>
        <v>5</v>
      </c>
      <c r="C13" s="6" t="s">
        <v>53</v>
      </c>
      <c r="D13" s="55" t="str">
        <f>'[2]UNIDAD 1'!B11</f>
        <v>Herrera Miros Kenia Paola</v>
      </c>
      <c r="E13" s="55"/>
      <c r="F13" s="55"/>
      <c r="G13" s="55"/>
      <c r="H13" s="55"/>
      <c r="I13" s="55"/>
      <c r="J13" s="16">
        <v>98</v>
      </c>
      <c r="K13" s="4">
        <v>87</v>
      </c>
      <c r="L13" s="4">
        <v>87</v>
      </c>
      <c r="M13" s="4">
        <v>96</v>
      </c>
      <c r="N13" s="26">
        <f t="shared" si="0"/>
        <v>92</v>
      </c>
    </row>
    <row r="14" spans="2:16" ht="15" thickBot="1" x14ac:dyDescent="0.4">
      <c r="B14" s="6">
        <f t="shared" si="1"/>
        <v>6</v>
      </c>
      <c r="C14" s="6" t="s">
        <v>41</v>
      </c>
      <c r="D14" s="55" t="str">
        <f>'[2]UNIDAD 1'!B12</f>
        <v>Irad Jafeth Vergara Fernández</v>
      </c>
      <c r="E14" s="55"/>
      <c r="F14" s="55"/>
      <c r="G14" s="55"/>
      <c r="H14" s="55"/>
      <c r="I14" s="55"/>
      <c r="J14" s="16">
        <v>98</v>
      </c>
      <c r="K14" s="4">
        <v>95</v>
      </c>
      <c r="L14" s="4">
        <v>95</v>
      </c>
      <c r="M14" s="4">
        <v>96</v>
      </c>
      <c r="N14" s="26">
        <f t="shared" si="0"/>
        <v>96</v>
      </c>
    </row>
    <row r="15" spans="2:16" ht="15" thickBot="1" x14ac:dyDescent="0.4">
      <c r="B15" s="6">
        <f t="shared" si="1"/>
        <v>7</v>
      </c>
      <c r="C15" s="6" t="s">
        <v>43</v>
      </c>
      <c r="D15" s="55" t="str">
        <f>'[2]UNIDAD 1'!B13</f>
        <v xml:space="preserve">Isidoro Vazquez Keidi Estefan </v>
      </c>
      <c r="E15" s="55"/>
      <c r="F15" s="55"/>
      <c r="G15" s="55"/>
      <c r="H15" s="55"/>
      <c r="I15" s="55"/>
      <c r="J15" s="16">
        <v>98</v>
      </c>
      <c r="K15" s="4">
        <v>72</v>
      </c>
      <c r="L15" s="4">
        <v>88</v>
      </c>
      <c r="M15" s="4">
        <v>72</v>
      </c>
      <c r="N15" s="26">
        <f t="shared" si="0"/>
        <v>82.5</v>
      </c>
    </row>
    <row r="16" spans="2:16" ht="15" thickBot="1" x14ac:dyDescent="0.4">
      <c r="B16" s="6">
        <f t="shared" si="1"/>
        <v>8</v>
      </c>
      <c r="C16" s="6" t="s">
        <v>42</v>
      </c>
      <c r="D16" s="55" t="str">
        <f>'[2]UNIDAD 1'!B14</f>
        <v xml:space="preserve">Linares Mil Fatima </v>
      </c>
      <c r="E16" s="55"/>
      <c r="F16" s="55"/>
      <c r="G16" s="55"/>
      <c r="H16" s="55"/>
      <c r="I16" s="55"/>
      <c r="J16" s="16">
        <v>85</v>
      </c>
      <c r="K16" s="4">
        <v>79</v>
      </c>
      <c r="L16" s="4">
        <v>87</v>
      </c>
      <c r="M16" s="4">
        <v>98</v>
      </c>
      <c r="N16" s="26">
        <f t="shared" si="0"/>
        <v>87.25</v>
      </c>
    </row>
    <row r="17" spans="2:14" ht="15" thickBot="1" x14ac:dyDescent="0.4">
      <c r="B17" s="6">
        <f t="shared" si="1"/>
        <v>9</v>
      </c>
      <c r="C17" s="6" t="s">
        <v>54</v>
      </c>
      <c r="D17" s="55" t="str">
        <f>'[2]UNIDAD 1'!B15</f>
        <v xml:space="preserve">Marce Hipolito Josue Jorge </v>
      </c>
      <c r="E17" s="55"/>
      <c r="F17" s="55"/>
      <c r="G17" s="55"/>
      <c r="H17" s="55"/>
      <c r="I17" s="55"/>
      <c r="J17" s="16">
        <v>83</v>
      </c>
      <c r="K17" s="4">
        <v>75</v>
      </c>
      <c r="L17" s="30">
        <v>76</v>
      </c>
      <c r="M17" s="4">
        <v>86</v>
      </c>
      <c r="N17" s="31">
        <f t="shared" si="0"/>
        <v>80</v>
      </c>
    </row>
    <row r="18" spans="2:14" ht="15" thickBot="1" x14ac:dyDescent="0.4">
      <c r="B18" s="6">
        <f t="shared" si="1"/>
        <v>10</v>
      </c>
      <c r="C18" s="6" t="s">
        <v>55</v>
      </c>
      <c r="D18" s="55" t="str">
        <f>'[2]UNIDAD 1'!B16</f>
        <v>Maya Seba Jorge</v>
      </c>
      <c r="E18" s="55"/>
      <c r="F18" s="55"/>
      <c r="G18" s="55"/>
      <c r="H18" s="55"/>
      <c r="I18" s="55"/>
      <c r="J18" s="16">
        <v>100</v>
      </c>
      <c r="K18" s="4">
        <v>96</v>
      </c>
      <c r="L18" s="4">
        <v>89</v>
      </c>
      <c r="M18" s="4">
        <v>88</v>
      </c>
      <c r="N18" s="26">
        <f t="shared" si="0"/>
        <v>93.25</v>
      </c>
    </row>
    <row r="19" spans="2:14" ht="15" thickBot="1" x14ac:dyDescent="0.4">
      <c r="B19" s="6">
        <f t="shared" si="1"/>
        <v>11</v>
      </c>
      <c r="C19" s="6" t="s">
        <v>44</v>
      </c>
      <c r="D19" s="55" t="str">
        <f>'[2]UNIDAD 1'!B17</f>
        <v xml:space="preserve">Montes Jesús Santiago </v>
      </c>
      <c r="E19" s="55"/>
      <c r="F19" s="55"/>
      <c r="G19" s="55"/>
      <c r="H19" s="55"/>
      <c r="I19" s="55"/>
      <c r="J19" s="16">
        <v>96</v>
      </c>
      <c r="K19" s="4">
        <v>85</v>
      </c>
      <c r="L19" s="4">
        <v>88</v>
      </c>
      <c r="M19" s="25">
        <v>74</v>
      </c>
      <c r="N19" s="26">
        <f t="shared" si="0"/>
        <v>85.75</v>
      </c>
    </row>
    <row r="20" spans="2:14" ht="15" thickBot="1" x14ac:dyDescent="0.4">
      <c r="B20" s="6">
        <f t="shared" si="1"/>
        <v>12</v>
      </c>
      <c r="C20" s="6" t="s">
        <v>45</v>
      </c>
      <c r="D20" s="55" t="str">
        <f>'[2]UNIDAD 1'!B18</f>
        <v>Montiel Xala Marjorie</v>
      </c>
      <c r="E20" s="55"/>
      <c r="F20" s="55"/>
      <c r="G20" s="55"/>
      <c r="H20" s="55"/>
      <c r="I20" s="55"/>
      <c r="J20" s="16">
        <v>98</v>
      </c>
      <c r="K20" s="4">
        <v>78</v>
      </c>
      <c r="L20" s="4">
        <v>86</v>
      </c>
      <c r="M20" s="4">
        <v>96</v>
      </c>
      <c r="N20" s="26">
        <f t="shared" si="0"/>
        <v>89.5</v>
      </c>
    </row>
    <row r="21" spans="2:14" ht="15" thickBot="1" x14ac:dyDescent="0.4">
      <c r="B21" s="6">
        <f t="shared" si="1"/>
        <v>13</v>
      </c>
      <c r="C21" s="6" t="s">
        <v>56</v>
      </c>
      <c r="D21" s="55" t="str">
        <f>'[2]UNIDAD 1'!B19</f>
        <v xml:space="preserve">Montufa Lascares Mileina Guadalupe </v>
      </c>
      <c r="E21" s="55"/>
      <c r="F21" s="55"/>
      <c r="G21" s="55"/>
      <c r="H21" s="55"/>
      <c r="I21" s="55"/>
      <c r="J21" s="16">
        <v>100</v>
      </c>
      <c r="K21" s="4">
        <v>90</v>
      </c>
      <c r="L21" s="4">
        <v>90</v>
      </c>
      <c r="M21" s="4">
        <v>100</v>
      </c>
      <c r="N21" s="26">
        <f t="shared" si="0"/>
        <v>95</v>
      </c>
    </row>
    <row r="22" spans="2:14" ht="15" thickBot="1" x14ac:dyDescent="0.4">
      <c r="B22" s="6">
        <f t="shared" si="1"/>
        <v>14</v>
      </c>
      <c r="C22" s="6" t="s">
        <v>57</v>
      </c>
      <c r="D22" s="55" t="str">
        <f>'[2]UNIDAD 1'!B20</f>
        <v>Morales Chagala Miguel</v>
      </c>
      <c r="E22" s="55"/>
      <c r="F22" s="55"/>
      <c r="G22" s="55"/>
      <c r="H22" s="55"/>
      <c r="I22" s="55"/>
      <c r="J22" s="16">
        <v>98</v>
      </c>
      <c r="K22" s="4">
        <v>90</v>
      </c>
      <c r="L22" s="30">
        <v>78</v>
      </c>
      <c r="M22" s="4">
        <v>94</v>
      </c>
      <c r="N22" s="31">
        <f t="shared" si="0"/>
        <v>90</v>
      </c>
    </row>
    <row r="23" spans="2:14" ht="15" thickBot="1" x14ac:dyDescent="0.4">
      <c r="B23" s="6">
        <f t="shared" si="1"/>
        <v>15</v>
      </c>
      <c r="C23" s="6" t="s">
        <v>46</v>
      </c>
      <c r="D23" s="55" t="str">
        <f>'[2]UNIDAD 1'!B21</f>
        <v>Paxtian Baxin Anahi</v>
      </c>
      <c r="E23" s="55"/>
      <c r="F23" s="55"/>
      <c r="G23" s="55"/>
      <c r="H23" s="55"/>
      <c r="I23" s="55"/>
      <c r="J23" s="16">
        <v>96</v>
      </c>
      <c r="K23" s="4">
        <v>92</v>
      </c>
      <c r="L23" s="4">
        <v>88</v>
      </c>
      <c r="M23" s="4">
        <v>96</v>
      </c>
      <c r="N23" s="26">
        <f t="shared" si="0"/>
        <v>93</v>
      </c>
    </row>
    <row r="24" spans="2:14" ht="15" thickBot="1" x14ac:dyDescent="0.4">
      <c r="B24" s="6">
        <f t="shared" si="1"/>
        <v>16</v>
      </c>
      <c r="C24" s="6" t="s">
        <v>47</v>
      </c>
      <c r="D24" s="55" t="str">
        <f>'[2]UNIDAD 1'!B22</f>
        <v xml:space="preserve">Poxtan Rodríguez Beker Natan </v>
      </c>
      <c r="E24" s="55"/>
      <c r="F24" s="55"/>
      <c r="G24" s="55"/>
      <c r="H24" s="55"/>
      <c r="I24" s="55"/>
      <c r="J24" s="16">
        <v>88</v>
      </c>
      <c r="K24" s="30">
        <v>70</v>
      </c>
      <c r="L24" s="4">
        <v>76</v>
      </c>
      <c r="M24" s="30">
        <v>70</v>
      </c>
      <c r="N24" s="31">
        <f t="shared" si="0"/>
        <v>76</v>
      </c>
    </row>
    <row r="25" spans="2:14" ht="15" thickBot="1" x14ac:dyDescent="0.4">
      <c r="B25" s="6">
        <f t="shared" si="1"/>
        <v>17</v>
      </c>
      <c r="C25" s="6" t="s">
        <v>48</v>
      </c>
      <c r="D25" s="55" t="str">
        <f>'[2]UNIDAD 1'!B23</f>
        <v>Pucheta Velasco Elizabeth</v>
      </c>
      <c r="E25" s="55"/>
      <c r="F25" s="55"/>
      <c r="G25" s="55"/>
      <c r="H25" s="55"/>
      <c r="I25" s="55"/>
      <c r="J25" s="16">
        <v>100</v>
      </c>
      <c r="K25" s="4">
        <v>77</v>
      </c>
      <c r="L25" s="4">
        <v>91</v>
      </c>
      <c r="M25" s="4">
        <v>100</v>
      </c>
      <c r="N25" s="26">
        <f t="shared" si="0"/>
        <v>92</v>
      </c>
    </row>
    <row r="26" spans="2:14" ht="15" thickBot="1" x14ac:dyDescent="0.4">
      <c r="B26" s="6">
        <f t="shared" si="1"/>
        <v>18</v>
      </c>
      <c r="C26" s="6" t="s">
        <v>49</v>
      </c>
      <c r="D26" s="55" t="str">
        <f>'[2]UNIDAD 1'!B24</f>
        <v>Rincón Zamudio Javier Manuel</v>
      </c>
      <c r="E26" s="55"/>
      <c r="F26" s="55"/>
      <c r="G26" s="55"/>
      <c r="H26" s="55"/>
      <c r="I26" s="55"/>
      <c r="J26" s="29">
        <v>0</v>
      </c>
      <c r="K26" s="27">
        <v>0</v>
      </c>
      <c r="L26" s="27">
        <v>0</v>
      </c>
      <c r="M26" s="27">
        <v>0</v>
      </c>
      <c r="N26" s="28">
        <f t="shared" si="0"/>
        <v>0</v>
      </c>
    </row>
    <row r="27" spans="2:14" ht="15" thickBot="1" x14ac:dyDescent="0.4">
      <c r="B27" s="6">
        <f t="shared" si="1"/>
        <v>19</v>
      </c>
      <c r="C27" s="6" t="s">
        <v>50</v>
      </c>
      <c r="D27" s="55" t="str">
        <f>'[2]UNIDAD 1'!B25</f>
        <v xml:space="preserve">Sánchez Martínez Ana Karen </v>
      </c>
      <c r="E27" s="55"/>
      <c r="F27" s="55"/>
      <c r="G27" s="55"/>
      <c r="H27" s="55"/>
      <c r="I27" s="55"/>
      <c r="J27" s="16">
        <v>94</v>
      </c>
      <c r="K27" s="4">
        <v>75</v>
      </c>
      <c r="L27" s="4">
        <v>86</v>
      </c>
      <c r="M27" s="25">
        <v>70</v>
      </c>
      <c r="N27" s="26">
        <f t="shared" si="0"/>
        <v>81.25</v>
      </c>
    </row>
    <row r="28" spans="2:14" ht="15" thickBot="1" x14ac:dyDescent="0.4">
      <c r="B28" s="6">
        <f t="shared" si="1"/>
        <v>20</v>
      </c>
      <c r="C28" s="6" t="s">
        <v>58</v>
      </c>
      <c r="D28" s="56" t="str">
        <f>'[2]UNIDAD 1'!$B$26</f>
        <v>Sotelo Granda Guma Jareth</v>
      </c>
      <c r="E28" s="56"/>
      <c r="F28" s="56"/>
      <c r="G28" s="56"/>
      <c r="H28" s="56"/>
      <c r="I28" s="56"/>
      <c r="J28" s="16">
        <v>96</v>
      </c>
      <c r="K28" s="4">
        <v>90</v>
      </c>
      <c r="L28" s="4">
        <v>92</v>
      </c>
      <c r="M28" s="30">
        <v>74</v>
      </c>
      <c r="N28" s="31">
        <f t="shared" si="0"/>
        <v>88</v>
      </c>
    </row>
    <row r="29" spans="2:14" x14ac:dyDescent="0.35">
      <c r="B29" s="6"/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26"/>
    </row>
    <row r="30" spans="2:14" x14ac:dyDescent="0.35">
      <c r="B30" s="6"/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26"/>
    </row>
    <row r="31" spans="2:14" x14ac:dyDescent="0.35">
      <c r="B31" s="6"/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26"/>
    </row>
    <row r="32" spans="2:14" x14ac:dyDescent="0.35">
      <c r="B32" s="6"/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26"/>
    </row>
    <row r="33" spans="2:20" x14ac:dyDescent="0.35">
      <c r="B33" s="6"/>
      <c r="C33" s="6"/>
      <c r="D33" s="39"/>
      <c r="E33" s="39"/>
      <c r="F33" s="39"/>
      <c r="G33" s="39"/>
      <c r="H33" s="39"/>
      <c r="I33" s="39"/>
      <c r="J33" s="4"/>
      <c r="K33" s="4"/>
      <c r="L33" s="4"/>
      <c r="M33" s="4"/>
      <c r="N33" s="26"/>
    </row>
    <row r="34" spans="2:20" x14ac:dyDescent="0.35">
      <c r="B34" s="6"/>
      <c r="C34" s="6"/>
      <c r="D34" s="39"/>
      <c r="E34" s="39"/>
      <c r="F34" s="39"/>
      <c r="G34" s="39"/>
      <c r="H34" s="39"/>
      <c r="I34" s="39"/>
      <c r="J34" s="4"/>
      <c r="K34" s="4"/>
      <c r="L34" s="4"/>
      <c r="M34" s="4"/>
      <c r="N34" s="26"/>
    </row>
    <row r="35" spans="2:20" x14ac:dyDescent="0.35">
      <c r="B35" s="6"/>
      <c r="C35" s="6"/>
      <c r="D35" s="39"/>
      <c r="E35" s="39"/>
      <c r="F35" s="39"/>
      <c r="G35" s="39"/>
      <c r="H35" s="39"/>
      <c r="I35" s="39"/>
      <c r="J35" s="4"/>
      <c r="K35" s="4"/>
      <c r="L35" s="4"/>
      <c r="M35" s="4"/>
      <c r="N35" s="26"/>
    </row>
    <row r="36" spans="2:20" x14ac:dyDescent="0.35">
      <c r="B36" s="6"/>
      <c r="C36" s="6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26"/>
    </row>
    <row r="37" spans="2:20" x14ac:dyDescent="0.35">
      <c r="B37" s="6"/>
      <c r="C37" s="6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26"/>
    </row>
    <row r="38" spans="2:20" x14ac:dyDescent="0.35">
      <c r="B38" s="6"/>
      <c r="C38" s="3"/>
      <c r="D38" s="40"/>
      <c r="E38" s="41"/>
      <c r="F38" s="41"/>
      <c r="G38" s="41"/>
      <c r="H38" s="41"/>
      <c r="I38" s="42"/>
      <c r="J38" s="3"/>
      <c r="K38" s="3"/>
      <c r="L38" s="3"/>
      <c r="M38" s="3"/>
      <c r="N38" s="26"/>
    </row>
    <row r="39" spans="2:20" x14ac:dyDescent="0.35">
      <c r="C39" s="38"/>
      <c r="D39" s="38"/>
      <c r="E39" s="1"/>
      <c r="H39" s="51" t="s">
        <v>15</v>
      </c>
      <c r="I39" s="51"/>
      <c r="J39" s="11">
        <f>COUNTIF(J9:J38,"&gt;=70")</f>
        <v>19</v>
      </c>
      <c r="K39" s="11">
        <f>COUNTIF(K9:K38,"&gt;=70")</f>
        <v>19</v>
      </c>
      <c r="L39" s="11">
        <f>COUNTIF(L9:L38,"&gt;=70")</f>
        <v>18</v>
      </c>
      <c r="M39" s="11">
        <f>COUNTIF(M9:M38,"&gt;=70")</f>
        <v>18</v>
      </c>
      <c r="N39" s="15">
        <f>COUNTIF(N9:N37,"&gt;=70")</f>
        <v>18</v>
      </c>
    </row>
    <row r="40" spans="2:20" x14ac:dyDescent="0.35">
      <c r="C40" s="38"/>
      <c r="D40" s="38"/>
      <c r="E40" s="8"/>
      <c r="H40" s="43" t="s">
        <v>16</v>
      </c>
      <c r="I40" s="43"/>
      <c r="J40" s="12">
        <f>COUNTIF(J9:J38,"&lt;70")</f>
        <v>1</v>
      </c>
      <c r="K40" s="12">
        <f>COUNTIF(K9:K38,"&lt;70")</f>
        <v>1</v>
      </c>
      <c r="L40" s="12">
        <f>COUNTIF(L9:L38,"&lt;70")</f>
        <v>2</v>
      </c>
      <c r="M40" s="12">
        <f>COUNTIF(M9:M38,"&lt;70")</f>
        <v>2</v>
      </c>
      <c r="N40" s="12">
        <f>COUNTIF(N9:N38,"&lt;70")</f>
        <v>2</v>
      </c>
    </row>
    <row r="41" spans="2:20" x14ac:dyDescent="0.35">
      <c r="C41" s="38"/>
      <c r="D41" s="38"/>
      <c r="E41" s="38"/>
      <c r="H41" s="43" t="s">
        <v>17</v>
      </c>
      <c r="I41" s="43"/>
      <c r="J41" s="12">
        <f>COUNT(J9:J38)</f>
        <v>20</v>
      </c>
      <c r="K41" s="12">
        <f>COUNT(K9:K38)</f>
        <v>20</v>
      </c>
      <c r="L41" s="12">
        <f>COUNT(L9:L38)</f>
        <v>20</v>
      </c>
      <c r="M41" s="12">
        <f>COUNT(M9:M38)</f>
        <v>20</v>
      </c>
      <c r="N41" s="12">
        <f>COUNT(N9:N38)</f>
        <v>20</v>
      </c>
      <c r="T41">
        <v>11</v>
      </c>
    </row>
    <row r="42" spans="2:20" x14ac:dyDescent="0.35">
      <c r="C42" s="38"/>
      <c r="D42" s="38"/>
      <c r="E42" s="1"/>
      <c r="H42" s="52" t="s">
        <v>12</v>
      </c>
      <c r="I42" s="52"/>
      <c r="J42" s="13">
        <f>J39/J41</f>
        <v>0.95</v>
      </c>
      <c r="K42" s="14">
        <f t="shared" ref="K42:N42" si="2">K39/K41</f>
        <v>0.95</v>
      </c>
      <c r="L42" s="14">
        <f t="shared" si="2"/>
        <v>0.9</v>
      </c>
      <c r="M42" s="14">
        <f t="shared" si="2"/>
        <v>0.9</v>
      </c>
      <c r="N42" s="14">
        <f t="shared" si="2"/>
        <v>0.9</v>
      </c>
    </row>
    <row r="43" spans="2:20" x14ac:dyDescent="0.35">
      <c r="C43" s="38"/>
      <c r="D43" s="38"/>
      <c r="E43" s="1"/>
      <c r="H43" s="52" t="s">
        <v>13</v>
      </c>
      <c r="I43" s="52"/>
      <c r="J43" s="13">
        <f>J40/J41</f>
        <v>0.05</v>
      </c>
      <c r="K43" s="13">
        <f t="shared" ref="K43:N43" si="3">K40/K41</f>
        <v>0.05</v>
      </c>
      <c r="L43" s="14">
        <f t="shared" si="3"/>
        <v>0.1</v>
      </c>
      <c r="M43" s="14">
        <f t="shared" si="3"/>
        <v>0.1</v>
      </c>
      <c r="N43" s="14">
        <f t="shared" si="3"/>
        <v>0.1</v>
      </c>
    </row>
    <row r="44" spans="2:20" x14ac:dyDescent="0.35">
      <c r="C44" s="38"/>
      <c r="D44" s="38"/>
      <c r="E44" s="8"/>
    </row>
    <row r="45" spans="2:20" x14ac:dyDescent="0.35">
      <c r="C45" s="1"/>
      <c r="D45" s="1"/>
      <c r="E45" s="8"/>
      <c r="H45" s="17" t="s">
        <v>59</v>
      </c>
      <c r="I45" s="17"/>
      <c r="J45" s="17">
        <f>AVERAGE(J9:J28)</f>
        <v>87.65</v>
      </c>
      <c r="K45" s="17">
        <f t="shared" ref="K45:N45" si="4">AVERAGE(K9:K28)</f>
        <v>79.5</v>
      </c>
      <c r="L45" s="17">
        <f t="shared" si="4"/>
        <v>76.400000000000006</v>
      </c>
      <c r="M45" s="17">
        <f t="shared" si="4"/>
        <v>77.8</v>
      </c>
      <c r="N45" s="17">
        <f t="shared" si="4"/>
        <v>78.075000000000003</v>
      </c>
    </row>
    <row r="46" spans="2:20" x14ac:dyDescent="0.35">
      <c r="C46" s="1"/>
      <c r="D46" s="1"/>
      <c r="E46" s="8"/>
    </row>
    <row r="47" spans="2:20" x14ac:dyDescent="0.35">
      <c r="J47" s="18" t="s">
        <v>23</v>
      </c>
      <c r="K47" s="18"/>
      <c r="L47" s="18"/>
      <c r="M47" s="18"/>
    </row>
    <row r="48" spans="2:20" x14ac:dyDescent="0.35">
      <c r="J48" s="50" t="s">
        <v>14</v>
      </c>
      <c r="K48" s="50"/>
      <c r="L48" s="50"/>
      <c r="M48" s="50"/>
    </row>
  </sheetData>
  <mergeCells count="51">
    <mergeCell ref="N4:O4"/>
    <mergeCell ref="D6:G6"/>
    <mergeCell ref="I6:J6"/>
    <mergeCell ref="D8:I8"/>
    <mergeCell ref="D9:I9"/>
    <mergeCell ref="K6:P6"/>
    <mergeCell ref="D13:I13"/>
    <mergeCell ref="B2:M2"/>
    <mergeCell ref="C3:M3"/>
    <mergeCell ref="D4:G4"/>
    <mergeCell ref="J4:K4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8:I38"/>
    <mergeCell ref="C39:D39"/>
    <mergeCell ref="H39:I39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43:D43"/>
    <mergeCell ref="H43:I43"/>
    <mergeCell ref="C44:D44"/>
    <mergeCell ref="J48:M48"/>
    <mergeCell ref="C40:D40"/>
    <mergeCell ref="H40:I40"/>
    <mergeCell ref="C41:E41"/>
    <mergeCell ref="H41:I41"/>
    <mergeCell ref="C42:D42"/>
    <mergeCell ref="H42:I4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53"/>
  <sheetViews>
    <sheetView topLeftCell="A9" zoomScale="84" zoomScaleNormal="84" workbookViewId="0">
      <selection activeCell="J9" sqref="J9:M2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5" ht="15.5" x14ac:dyDescent="0.35">
      <c r="B2" s="48" t="s">
        <v>65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2"/>
      <c r="O2" s="2"/>
    </row>
    <row r="3" spans="2:15" x14ac:dyDescent="0.35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1"/>
      <c r="O3" s="1"/>
    </row>
    <row r="4" spans="2:15" x14ac:dyDescent="0.35">
      <c r="C4" t="s">
        <v>0</v>
      </c>
      <c r="D4" s="36" t="s">
        <v>64</v>
      </c>
      <c r="E4" s="36"/>
      <c r="F4" s="36"/>
      <c r="G4" s="36"/>
      <c r="I4" t="s">
        <v>1</v>
      </c>
      <c r="J4" s="37" t="s">
        <v>63</v>
      </c>
      <c r="K4" s="37"/>
      <c r="M4" t="s">
        <v>2</v>
      </c>
      <c r="N4" s="35">
        <v>45105</v>
      </c>
      <c r="O4" s="35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7" t="s">
        <v>22</v>
      </c>
      <c r="E6" s="37"/>
      <c r="F6" s="37"/>
      <c r="G6" s="37"/>
      <c r="I6" s="38" t="s">
        <v>18</v>
      </c>
      <c r="J6" s="38"/>
      <c r="K6" s="20" t="s">
        <v>62</v>
      </c>
      <c r="L6" s="20"/>
      <c r="M6" s="20"/>
      <c r="N6" s="21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93</v>
      </c>
      <c r="D9" s="55" t="str">
        <f>'[3]UNIDAD 1'!B7</f>
        <v xml:space="preserve">Camacho Pérez Alejandro </v>
      </c>
      <c r="E9" s="55"/>
      <c r="F9" s="55"/>
      <c r="G9" s="55"/>
      <c r="H9" s="55"/>
      <c r="I9" s="55"/>
      <c r="J9" s="4">
        <v>96</v>
      </c>
      <c r="K9" s="4">
        <v>95</v>
      </c>
      <c r="L9" s="4">
        <v>88</v>
      </c>
      <c r="M9" s="25">
        <v>70</v>
      </c>
      <c r="N9" s="26">
        <f>AVERAGE(J9:M9)</f>
        <v>87.25</v>
      </c>
    </row>
    <row r="10" spans="2:15" x14ac:dyDescent="0.35">
      <c r="B10" s="6">
        <f>B9+1</f>
        <v>2</v>
      </c>
      <c r="C10" s="6" t="s">
        <v>94</v>
      </c>
      <c r="D10" s="55" t="str">
        <f>'[3]UNIDAD 1'!B8</f>
        <v>Chiguil Hernandez José Eduardo</v>
      </c>
      <c r="E10" s="55"/>
      <c r="F10" s="55"/>
      <c r="G10" s="55"/>
      <c r="H10" s="55"/>
      <c r="I10" s="55"/>
      <c r="J10" s="4">
        <v>94</v>
      </c>
      <c r="K10" s="4">
        <v>90</v>
      </c>
      <c r="L10" s="30">
        <v>70</v>
      </c>
      <c r="M10" s="30">
        <v>70</v>
      </c>
      <c r="N10" s="31">
        <f t="shared" ref="N10:N27" si="0">AVERAGE(J10:M10)</f>
        <v>81</v>
      </c>
    </row>
    <row r="11" spans="2:15" x14ac:dyDescent="0.35">
      <c r="B11" s="6">
        <f t="shared" ref="B11:B53" si="1">B10+1</f>
        <v>3</v>
      </c>
      <c r="C11" s="6" t="s">
        <v>95</v>
      </c>
      <c r="D11" s="55" t="str">
        <f>'[3]UNIDAD 1'!B9</f>
        <v>Cobix Texna Julio César</v>
      </c>
      <c r="E11" s="55"/>
      <c r="F11" s="55"/>
      <c r="G11" s="55"/>
      <c r="H11" s="55"/>
      <c r="I11" s="55"/>
      <c r="J11" s="4">
        <v>94</v>
      </c>
      <c r="K11" s="4">
        <v>91</v>
      </c>
      <c r="L11" s="4">
        <v>100</v>
      </c>
      <c r="M11" s="4">
        <v>70</v>
      </c>
      <c r="N11" s="26">
        <f t="shared" si="0"/>
        <v>88.75</v>
      </c>
    </row>
    <row r="12" spans="2:15" x14ac:dyDescent="0.35">
      <c r="B12" s="6">
        <f t="shared" si="1"/>
        <v>4</v>
      </c>
      <c r="C12" s="6" t="s">
        <v>97</v>
      </c>
      <c r="D12" s="55" t="str">
        <f>'[3]UNIDAD 1'!B10</f>
        <v>Diez Quijano Gabriel Alejandro</v>
      </c>
      <c r="E12" s="55"/>
      <c r="F12" s="55"/>
      <c r="G12" s="55"/>
      <c r="H12" s="55"/>
      <c r="I12" s="55"/>
      <c r="J12" s="4">
        <v>98</v>
      </c>
      <c r="K12" s="30">
        <v>70</v>
      </c>
      <c r="L12" s="30">
        <v>70</v>
      </c>
      <c r="M12" s="30">
        <v>70</v>
      </c>
      <c r="N12" s="31">
        <f t="shared" si="0"/>
        <v>77</v>
      </c>
    </row>
    <row r="13" spans="2:15" x14ac:dyDescent="0.35">
      <c r="B13" s="6">
        <f t="shared" si="1"/>
        <v>5</v>
      </c>
      <c r="C13" s="6" t="s">
        <v>80</v>
      </c>
      <c r="D13" s="55" t="str">
        <f>'[3]UNIDAD 1'!B11</f>
        <v xml:space="preserve">Gueixpal Escribano Ana Briceida </v>
      </c>
      <c r="E13" s="55"/>
      <c r="F13" s="55"/>
      <c r="G13" s="55"/>
      <c r="H13" s="55"/>
      <c r="I13" s="55"/>
      <c r="J13" s="4">
        <v>100</v>
      </c>
      <c r="K13" s="4">
        <v>93</v>
      </c>
      <c r="L13" s="4">
        <v>100</v>
      </c>
      <c r="M13" s="25">
        <v>70</v>
      </c>
      <c r="N13" s="26">
        <f t="shared" si="0"/>
        <v>90.75</v>
      </c>
    </row>
    <row r="14" spans="2:15" x14ac:dyDescent="0.35">
      <c r="B14" s="6">
        <f t="shared" si="1"/>
        <v>6</v>
      </c>
      <c r="C14" s="6" t="s">
        <v>81</v>
      </c>
      <c r="D14" s="55" t="str">
        <f>'[3]UNIDAD 1'!B12</f>
        <v>Maciel Chagala Yared Dolores</v>
      </c>
      <c r="E14" s="55"/>
      <c r="F14" s="55"/>
      <c r="G14" s="55"/>
      <c r="H14" s="55"/>
      <c r="I14" s="55"/>
      <c r="J14" s="4">
        <v>100</v>
      </c>
      <c r="K14" s="4">
        <v>100</v>
      </c>
      <c r="L14" s="4">
        <v>100</v>
      </c>
      <c r="M14" s="4">
        <v>72</v>
      </c>
      <c r="N14" s="26">
        <f t="shared" si="0"/>
        <v>93</v>
      </c>
    </row>
    <row r="15" spans="2:15" x14ac:dyDescent="0.35">
      <c r="B15" s="6">
        <f t="shared" si="1"/>
        <v>7</v>
      </c>
      <c r="C15" s="6" t="s">
        <v>82</v>
      </c>
      <c r="D15" s="55" t="str">
        <f>'[3]UNIDAD 1'!B13</f>
        <v>Montiel Pérez Yulio Abelardo</v>
      </c>
      <c r="E15" s="55"/>
      <c r="F15" s="55"/>
      <c r="G15" s="55"/>
      <c r="H15" s="55"/>
      <c r="I15" s="55"/>
      <c r="J15" s="4">
        <v>100</v>
      </c>
      <c r="K15" s="4">
        <v>100</v>
      </c>
      <c r="L15" s="4">
        <v>100</v>
      </c>
      <c r="M15" s="4">
        <v>84</v>
      </c>
      <c r="N15" s="26">
        <f t="shared" si="0"/>
        <v>96</v>
      </c>
    </row>
    <row r="16" spans="2:15" x14ac:dyDescent="0.35">
      <c r="B16" s="6">
        <f t="shared" si="1"/>
        <v>8</v>
      </c>
      <c r="C16" s="6" t="s">
        <v>83</v>
      </c>
      <c r="D16" s="55" t="str">
        <f>'[3]UNIDAD 1'!B14</f>
        <v>Moto Ortiz Ramses</v>
      </c>
      <c r="E16" s="55"/>
      <c r="F16" s="55"/>
      <c r="G16" s="55"/>
      <c r="H16" s="55"/>
      <c r="I16" s="55"/>
      <c r="J16" s="4">
        <v>100</v>
      </c>
      <c r="K16" s="4">
        <v>100</v>
      </c>
      <c r="L16" s="4">
        <v>100</v>
      </c>
      <c r="M16" s="4">
        <v>72</v>
      </c>
      <c r="N16" s="26">
        <f t="shared" si="0"/>
        <v>93</v>
      </c>
    </row>
    <row r="17" spans="2:14" x14ac:dyDescent="0.35">
      <c r="B17" s="6">
        <f t="shared" si="1"/>
        <v>9</v>
      </c>
      <c r="C17" s="6" t="s">
        <v>84</v>
      </c>
      <c r="D17" s="55" t="str">
        <f>'[3]UNIDAD 1'!B15</f>
        <v xml:space="preserve">Muñoz Ambros Leonardo </v>
      </c>
      <c r="E17" s="55"/>
      <c r="F17" s="55"/>
      <c r="G17" s="55"/>
      <c r="H17" s="55"/>
      <c r="I17" s="55"/>
      <c r="J17" s="4">
        <v>96</v>
      </c>
      <c r="K17" s="4">
        <v>100</v>
      </c>
      <c r="L17" s="4">
        <v>100</v>
      </c>
      <c r="M17" s="4">
        <v>71</v>
      </c>
      <c r="N17" s="26">
        <f t="shared" si="0"/>
        <v>91.75</v>
      </c>
    </row>
    <row r="18" spans="2:14" x14ac:dyDescent="0.35">
      <c r="B18" s="6">
        <f t="shared" si="1"/>
        <v>10</v>
      </c>
      <c r="C18" s="6" t="s">
        <v>96</v>
      </c>
      <c r="D18" s="55" t="str">
        <f>'[3]UNIDAD 1'!B16</f>
        <v>Muñoz Castillo Silvia Alexia</v>
      </c>
      <c r="E18" s="55"/>
      <c r="F18" s="55"/>
      <c r="G18" s="55"/>
      <c r="H18" s="55"/>
      <c r="I18" s="55"/>
      <c r="J18" s="4">
        <v>83</v>
      </c>
      <c r="K18" s="4">
        <v>82</v>
      </c>
      <c r="L18" s="30">
        <v>70</v>
      </c>
      <c r="M18" s="30">
        <v>70</v>
      </c>
      <c r="N18" s="31">
        <f t="shared" si="0"/>
        <v>76.25</v>
      </c>
    </row>
    <row r="19" spans="2:14" x14ac:dyDescent="0.35">
      <c r="B19" s="6">
        <f t="shared" si="1"/>
        <v>11</v>
      </c>
      <c r="C19" s="6" t="s">
        <v>85</v>
      </c>
      <c r="D19" s="55" t="str">
        <f>'[3]UNIDAD 1'!B17</f>
        <v>Quevedo Cosme Nancy del Carmen</v>
      </c>
      <c r="E19" s="55"/>
      <c r="F19" s="55"/>
      <c r="G19" s="55"/>
      <c r="H19" s="55"/>
      <c r="I19" s="55"/>
      <c r="J19" s="4">
        <v>100</v>
      </c>
      <c r="K19" s="4">
        <v>100</v>
      </c>
      <c r="L19" s="4">
        <v>100</v>
      </c>
      <c r="M19" s="4">
        <v>84</v>
      </c>
      <c r="N19" s="26">
        <f t="shared" si="0"/>
        <v>96</v>
      </c>
    </row>
    <row r="20" spans="2:14" x14ac:dyDescent="0.35">
      <c r="B20" s="6">
        <f t="shared" si="1"/>
        <v>12</v>
      </c>
      <c r="C20" s="6" t="s">
        <v>86</v>
      </c>
      <c r="D20" s="55" t="str">
        <f>'[3]UNIDAD 1'!B18</f>
        <v>Salazar Ixba Angeles Matilde</v>
      </c>
      <c r="E20" s="55"/>
      <c r="F20" s="55"/>
      <c r="G20" s="55"/>
      <c r="H20" s="55"/>
      <c r="I20" s="55"/>
      <c r="J20" s="4">
        <v>98</v>
      </c>
      <c r="K20" s="4">
        <v>100</v>
      </c>
      <c r="L20" s="4">
        <v>100</v>
      </c>
      <c r="M20" s="4">
        <v>72</v>
      </c>
      <c r="N20" s="26">
        <f t="shared" si="0"/>
        <v>92.5</v>
      </c>
    </row>
    <row r="21" spans="2:14" x14ac:dyDescent="0.35">
      <c r="B21" s="6">
        <f t="shared" si="1"/>
        <v>13</v>
      </c>
      <c r="C21" s="6" t="s">
        <v>87</v>
      </c>
      <c r="D21" s="55" t="str">
        <f>'[3]UNIDAD 1'!B19</f>
        <v>Santos Mixtega Luis Fernando</v>
      </c>
      <c r="E21" s="55"/>
      <c r="F21" s="55"/>
      <c r="G21" s="55"/>
      <c r="H21" s="55"/>
      <c r="I21" s="55"/>
      <c r="J21" s="4">
        <v>97</v>
      </c>
      <c r="K21" s="4">
        <v>96</v>
      </c>
      <c r="L21" s="4">
        <v>83</v>
      </c>
      <c r="M21" s="4">
        <v>70</v>
      </c>
      <c r="N21" s="26">
        <f t="shared" si="0"/>
        <v>86.5</v>
      </c>
    </row>
    <row r="22" spans="2:14" x14ac:dyDescent="0.35">
      <c r="B22" s="6">
        <f t="shared" si="1"/>
        <v>14</v>
      </c>
      <c r="C22" s="6" t="s">
        <v>88</v>
      </c>
      <c r="D22" s="55" t="str">
        <f>'[3]UNIDAD 1'!B20</f>
        <v>Santos Reyes María Esther</v>
      </c>
      <c r="E22" s="55"/>
      <c r="F22" s="55"/>
      <c r="G22" s="55"/>
      <c r="H22" s="55"/>
      <c r="I22" s="55"/>
      <c r="J22" s="4">
        <v>100</v>
      </c>
      <c r="K22" s="4">
        <v>95</v>
      </c>
      <c r="L22" s="4">
        <v>100</v>
      </c>
      <c r="M22" s="4">
        <v>70</v>
      </c>
      <c r="N22" s="26">
        <f t="shared" si="0"/>
        <v>91.25</v>
      </c>
    </row>
    <row r="23" spans="2:14" x14ac:dyDescent="0.35">
      <c r="B23" s="6">
        <f t="shared" si="1"/>
        <v>15</v>
      </c>
      <c r="C23" s="6" t="s">
        <v>89</v>
      </c>
      <c r="D23" s="55" t="str">
        <f>'[3]UNIDAD 1'!B21</f>
        <v>Toga Teoba Misael</v>
      </c>
      <c r="E23" s="55"/>
      <c r="F23" s="55"/>
      <c r="G23" s="55"/>
      <c r="H23" s="55"/>
      <c r="I23" s="55"/>
      <c r="J23" s="4">
        <v>83</v>
      </c>
      <c r="K23" s="4">
        <v>98</v>
      </c>
      <c r="L23" s="4">
        <v>75</v>
      </c>
      <c r="M23" s="4">
        <v>70</v>
      </c>
      <c r="N23" s="26">
        <f t="shared" si="0"/>
        <v>81.5</v>
      </c>
    </row>
    <row r="24" spans="2:14" x14ac:dyDescent="0.35">
      <c r="B24" s="6">
        <f t="shared" si="1"/>
        <v>16</v>
      </c>
      <c r="C24" s="6" t="s">
        <v>90</v>
      </c>
      <c r="D24" s="55" t="str">
        <f>'[3]UNIDAD 1'!B22</f>
        <v>Toto Cortés Karina</v>
      </c>
      <c r="E24" s="55"/>
      <c r="F24" s="55"/>
      <c r="G24" s="55"/>
      <c r="H24" s="55"/>
      <c r="I24" s="55"/>
      <c r="J24" s="4">
        <v>98</v>
      </c>
      <c r="K24" s="4">
        <v>100</v>
      </c>
      <c r="L24" s="4">
        <v>100</v>
      </c>
      <c r="M24" s="4">
        <v>71</v>
      </c>
      <c r="N24" s="26">
        <f t="shared" si="0"/>
        <v>92.25</v>
      </c>
    </row>
    <row r="25" spans="2:14" x14ac:dyDescent="0.35">
      <c r="B25" s="6">
        <f t="shared" si="1"/>
        <v>17</v>
      </c>
      <c r="C25" s="6" t="s">
        <v>91</v>
      </c>
      <c r="D25" s="55" t="str">
        <f>'[3]UNIDAD 1'!B23</f>
        <v>Venegas Ventura Pedro Eduardo</v>
      </c>
      <c r="E25" s="55"/>
      <c r="F25" s="55"/>
      <c r="G25" s="55"/>
      <c r="H25" s="55"/>
      <c r="I25" s="55"/>
      <c r="J25" s="4">
        <v>100</v>
      </c>
      <c r="K25" s="4">
        <v>100</v>
      </c>
      <c r="L25" s="4">
        <v>100</v>
      </c>
      <c r="M25" s="25">
        <v>70</v>
      </c>
      <c r="N25" s="26">
        <f t="shared" si="0"/>
        <v>92.5</v>
      </c>
    </row>
    <row r="26" spans="2:14" x14ac:dyDescent="0.35">
      <c r="B26" s="6">
        <f t="shared" si="1"/>
        <v>18</v>
      </c>
      <c r="C26" s="6" t="s">
        <v>92</v>
      </c>
      <c r="D26" s="55" t="str">
        <f>'[3]UNIDAD 1'!B24</f>
        <v>Xolo Toto Blanca Estela</v>
      </c>
      <c r="E26" s="55"/>
      <c r="F26" s="55"/>
      <c r="G26" s="55"/>
      <c r="H26" s="55"/>
      <c r="I26" s="55"/>
      <c r="J26" s="4">
        <v>93</v>
      </c>
      <c r="K26" s="4">
        <v>100</v>
      </c>
      <c r="L26" s="4">
        <v>100</v>
      </c>
      <c r="M26" s="4">
        <v>74</v>
      </c>
      <c r="N26" s="26">
        <f t="shared" si="0"/>
        <v>91.75</v>
      </c>
    </row>
    <row r="27" spans="2:14" x14ac:dyDescent="0.35">
      <c r="B27" s="6">
        <f t="shared" si="1"/>
        <v>19</v>
      </c>
      <c r="C27" s="6" t="s">
        <v>98</v>
      </c>
      <c r="D27" s="55" t="str">
        <f>'[3]UNIDAD 1'!B25</f>
        <v>Zapot Pérez Monserrat</v>
      </c>
      <c r="E27" s="55"/>
      <c r="F27" s="55"/>
      <c r="G27" s="55"/>
      <c r="H27" s="55"/>
      <c r="I27" s="55"/>
      <c r="J27" s="4">
        <v>80</v>
      </c>
      <c r="K27" s="30">
        <v>70</v>
      </c>
      <c r="L27" s="4">
        <v>86</v>
      </c>
      <c r="M27" s="25">
        <v>70</v>
      </c>
      <c r="N27" s="31">
        <f t="shared" si="0"/>
        <v>76.5</v>
      </c>
    </row>
    <row r="28" spans="2:14" x14ac:dyDescent="0.35">
      <c r="B28" s="6">
        <f t="shared" si="1"/>
        <v>20</v>
      </c>
      <c r="C28" s="6"/>
      <c r="D28" s="39"/>
      <c r="E28" s="39"/>
      <c r="F28" s="39"/>
      <c r="G28" s="39"/>
      <c r="H28" s="39"/>
      <c r="I28" s="39"/>
      <c r="J28" s="4"/>
      <c r="K28" s="4"/>
      <c r="L28" s="4"/>
      <c r="M28" s="4"/>
      <c r="N28" s="26"/>
    </row>
    <row r="29" spans="2:14" x14ac:dyDescent="0.35">
      <c r="B29" s="6">
        <f t="shared" si="1"/>
        <v>21</v>
      </c>
      <c r="C29" s="6"/>
      <c r="D29" s="39"/>
      <c r="E29" s="39"/>
      <c r="F29" s="39"/>
      <c r="G29" s="39"/>
      <c r="H29" s="39"/>
      <c r="I29" s="39"/>
      <c r="J29" s="4"/>
      <c r="K29" s="4"/>
      <c r="L29" s="4"/>
      <c r="M29" s="4"/>
      <c r="N29" s="26"/>
    </row>
    <row r="30" spans="2:14" x14ac:dyDescent="0.35">
      <c r="B30" s="6">
        <f t="shared" si="1"/>
        <v>22</v>
      </c>
      <c r="C30" s="6"/>
      <c r="D30" s="39"/>
      <c r="E30" s="39"/>
      <c r="F30" s="39"/>
      <c r="G30" s="39"/>
      <c r="H30" s="39"/>
      <c r="I30" s="39"/>
      <c r="J30" s="4"/>
      <c r="K30" s="4"/>
      <c r="L30" s="4"/>
      <c r="M30" s="4"/>
      <c r="N30" s="26"/>
    </row>
    <row r="31" spans="2:14" x14ac:dyDescent="0.35">
      <c r="B31" s="6">
        <f t="shared" si="1"/>
        <v>23</v>
      </c>
      <c r="C31" s="6"/>
      <c r="D31" s="39"/>
      <c r="E31" s="39"/>
      <c r="F31" s="39"/>
      <c r="G31" s="39"/>
      <c r="H31" s="39"/>
      <c r="I31" s="39"/>
      <c r="J31" s="4"/>
      <c r="K31" s="4"/>
      <c r="L31" s="4"/>
      <c r="M31" s="4"/>
      <c r="N31" s="26"/>
    </row>
    <row r="32" spans="2:14" x14ac:dyDescent="0.35">
      <c r="B32" s="6">
        <f t="shared" si="1"/>
        <v>24</v>
      </c>
      <c r="C32" s="6"/>
      <c r="D32" s="39"/>
      <c r="E32" s="39"/>
      <c r="F32" s="39"/>
      <c r="G32" s="39"/>
      <c r="H32" s="39"/>
      <c r="I32" s="39"/>
      <c r="J32" s="4"/>
      <c r="K32" s="4"/>
      <c r="L32" s="4"/>
      <c r="M32" s="4"/>
      <c r="N32" s="10"/>
    </row>
    <row r="33" spans="2:14" x14ac:dyDescent="0.35">
      <c r="B33" s="6">
        <f t="shared" si="1"/>
        <v>25</v>
      </c>
      <c r="C33" s="38"/>
      <c r="D33" s="38"/>
      <c r="E33" s="1"/>
      <c r="H33" s="51" t="s">
        <v>15</v>
      </c>
      <c r="I33" s="51"/>
      <c r="J33" s="11">
        <f>COUNTIF(J9:J32,"&gt;=70")</f>
        <v>19</v>
      </c>
      <c r="K33" s="11">
        <f>COUNTIF(K9:K32,"&gt;=70")</f>
        <v>19</v>
      </c>
      <c r="L33" s="11">
        <f>COUNTIF(L9:L32,"&gt;=70")</f>
        <v>19</v>
      </c>
      <c r="M33" s="11">
        <f>COUNTIF(M9:M32,"&gt;=70")</f>
        <v>19</v>
      </c>
      <c r="N33" s="15">
        <f>COUNTIF(N9:N32,"&gt;=70")</f>
        <v>19</v>
      </c>
    </row>
    <row r="34" spans="2:14" x14ac:dyDescent="0.35">
      <c r="B34" s="6">
        <f t="shared" si="1"/>
        <v>26</v>
      </c>
      <c r="C34" s="38"/>
      <c r="D34" s="38"/>
      <c r="E34" s="8"/>
      <c r="H34" s="43" t="s">
        <v>16</v>
      </c>
      <c r="I34" s="43"/>
      <c r="J34" s="12">
        <f>COUNTIF(J9:J32,"&lt;70")</f>
        <v>0</v>
      </c>
      <c r="K34" s="12">
        <f>COUNTIF(K9:K32,"&lt;70")</f>
        <v>0</v>
      </c>
      <c r="L34" s="12">
        <f>COUNTIF(L9:L32,"&lt;70")</f>
        <v>0</v>
      </c>
      <c r="M34" s="12">
        <f>COUNTIF(M9:M32,"&lt;70")</f>
        <v>0</v>
      </c>
      <c r="N34" s="12">
        <f>COUNTIF(N9:N32,"&lt;70")</f>
        <v>0</v>
      </c>
    </row>
    <row r="35" spans="2:14" x14ac:dyDescent="0.35">
      <c r="B35" s="6">
        <f t="shared" si="1"/>
        <v>27</v>
      </c>
      <c r="C35" s="38"/>
      <c r="D35" s="38"/>
      <c r="E35" s="38"/>
      <c r="H35" s="43" t="s">
        <v>17</v>
      </c>
      <c r="I35" s="43"/>
      <c r="J35" s="12">
        <f>COUNT(J9:J32)</f>
        <v>19</v>
      </c>
      <c r="K35" s="12">
        <f>COUNT(K9:K32)</f>
        <v>19</v>
      </c>
      <c r="L35" s="12">
        <f>COUNT(L9:L32)</f>
        <v>19</v>
      </c>
      <c r="M35" s="12">
        <f>COUNT(M9:M32)</f>
        <v>19</v>
      </c>
      <c r="N35" s="12">
        <f>COUNT(N9:N32)</f>
        <v>19</v>
      </c>
    </row>
    <row r="36" spans="2:14" x14ac:dyDescent="0.35">
      <c r="B36" s="6">
        <f t="shared" si="1"/>
        <v>28</v>
      </c>
      <c r="C36" s="38"/>
      <c r="D36" s="38"/>
      <c r="E36" s="1"/>
      <c r="H36" s="52" t="s">
        <v>12</v>
      </c>
      <c r="I36" s="52"/>
      <c r="J36" s="13">
        <f>J33/J35</f>
        <v>1</v>
      </c>
      <c r="K36" s="14">
        <f t="shared" ref="K36:N36" si="2">K33/K35</f>
        <v>1</v>
      </c>
      <c r="L36" s="14">
        <f t="shared" si="2"/>
        <v>1</v>
      </c>
      <c r="M36" s="14">
        <f t="shared" si="2"/>
        <v>1</v>
      </c>
      <c r="N36" s="14">
        <f t="shared" si="2"/>
        <v>1</v>
      </c>
    </row>
    <row r="37" spans="2:14" x14ac:dyDescent="0.35">
      <c r="B37" s="6">
        <f t="shared" si="1"/>
        <v>29</v>
      </c>
      <c r="C37" s="38"/>
      <c r="D37" s="38"/>
      <c r="E37" s="1"/>
      <c r="H37" s="52" t="s">
        <v>13</v>
      </c>
      <c r="I37" s="52"/>
      <c r="J37" s="13">
        <f>J34/J35</f>
        <v>0</v>
      </c>
      <c r="K37" s="13">
        <f t="shared" ref="K37:N37" si="3">K34/K35</f>
        <v>0</v>
      </c>
      <c r="L37" s="14">
        <f t="shared" si="3"/>
        <v>0</v>
      </c>
      <c r="M37" s="14">
        <f t="shared" si="3"/>
        <v>0</v>
      </c>
      <c r="N37" s="14">
        <f t="shared" si="3"/>
        <v>0</v>
      </c>
    </row>
    <row r="38" spans="2:14" x14ac:dyDescent="0.35">
      <c r="B38" s="6">
        <f t="shared" si="1"/>
        <v>30</v>
      </c>
      <c r="C38" s="1"/>
      <c r="D38" s="1"/>
      <c r="E38" s="1"/>
      <c r="H38" s="22"/>
      <c r="I38" s="22"/>
      <c r="J38" s="23"/>
      <c r="K38" s="23"/>
      <c r="L38" s="24"/>
      <c r="M38" s="24"/>
      <c r="N38" s="24"/>
    </row>
    <row r="39" spans="2:14" x14ac:dyDescent="0.35">
      <c r="B39" s="6">
        <f t="shared" si="1"/>
        <v>31</v>
      </c>
      <c r="C39" s="38"/>
      <c r="D39" s="38"/>
      <c r="E39" s="8"/>
      <c r="H39" s="17" t="s">
        <v>59</v>
      </c>
      <c r="I39" s="17"/>
      <c r="J39" s="17">
        <f>AVERAGE(J9:J27)</f>
        <v>95.263157894736835</v>
      </c>
      <c r="K39" s="17">
        <f t="shared" ref="K39:N39" si="4">AVERAGE(K9:K27)</f>
        <v>93.684210526315795</v>
      </c>
      <c r="L39" s="17">
        <f t="shared" si="4"/>
        <v>91.684210526315795</v>
      </c>
      <c r="M39" s="17">
        <f t="shared" si="4"/>
        <v>72.10526315789474</v>
      </c>
      <c r="N39" s="17">
        <f t="shared" si="4"/>
        <v>88.184210526315795</v>
      </c>
    </row>
    <row r="40" spans="2:14" x14ac:dyDescent="0.35">
      <c r="B40" s="6">
        <f t="shared" si="1"/>
        <v>32</v>
      </c>
      <c r="C40" s="1"/>
      <c r="D40" s="1"/>
      <c r="E40" s="8"/>
    </row>
    <row r="41" spans="2:14" x14ac:dyDescent="0.35">
      <c r="B41" s="6">
        <f t="shared" si="1"/>
        <v>33</v>
      </c>
      <c r="J41" s="20" t="s">
        <v>23</v>
      </c>
      <c r="K41" s="20"/>
      <c r="L41" s="20"/>
      <c r="M41" s="20"/>
      <c r="N41" s="21"/>
    </row>
    <row r="42" spans="2:14" x14ac:dyDescent="0.35">
      <c r="B42" s="6">
        <f t="shared" si="1"/>
        <v>34</v>
      </c>
      <c r="J42" s="50" t="s">
        <v>14</v>
      </c>
      <c r="K42" s="50"/>
      <c r="L42" s="50"/>
      <c r="M42" s="50"/>
    </row>
    <row r="43" spans="2:14" x14ac:dyDescent="0.35">
      <c r="B43" s="6">
        <f t="shared" si="1"/>
        <v>35</v>
      </c>
    </row>
    <row r="44" spans="2:14" x14ac:dyDescent="0.35">
      <c r="B44" s="6">
        <f t="shared" si="1"/>
        <v>36</v>
      </c>
    </row>
    <row r="45" spans="2:14" x14ac:dyDescent="0.35">
      <c r="B45" s="6">
        <f t="shared" si="1"/>
        <v>37</v>
      </c>
    </row>
    <row r="46" spans="2:14" x14ac:dyDescent="0.35">
      <c r="B46" s="6">
        <f t="shared" si="1"/>
        <v>38</v>
      </c>
    </row>
    <row r="47" spans="2:14" x14ac:dyDescent="0.35">
      <c r="B47" s="6">
        <f t="shared" si="1"/>
        <v>39</v>
      </c>
    </row>
    <row r="48" spans="2:14" x14ac:dyDescent="0.35">
      <c r="B48" s="6">
        <f t="shared" si="1"/>
        <v>40</v>
      </c>
    </row>
    <row r="49" spans="2:2" x14ac:dyDescent="0.35">
      <c r="B49" s="6">
        <f t="shared" si="1"/>
        <v>41</v>
      </c>
    </row>
    <row r="50" spans="2:2" x14ac:dyDescent="0.35">
      <c r="B50" s="6">
        <f t="shared" si="1"/>
        <v>42</v>
      </c>
    </row>
    <row r="51" spans="2:2" x14ac:dyDescent="0.35">
      <c r="B51" s="6">
        <f t="shared" si="1"/>
        <v>43</v>
      </c>
    </row>
    <row r="52" spans="2:2" x14ac:dyDescent="0.35">
      <c r="B52" s="6">
        <f t="shared" si="1"/>
        <v>44</v>
      </c>
    </row>
    <row r="53" spans="2:2" x14ac:dyDescent="0.35">
      <c r="B53" s="6">
        <f t="shared" si="1"/>
        <v>45</v>
      </c>
    </row>
  </sheetData>
  <mergeCells count="44">
    <mergeCell ref="D24:I24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9:I29"/>
    <mergeCell ref="D30:I30"/>
    <mergeCell ref="D31:I31"/>
    <mergeCell ref="D32:I32"/>
    <mergeCell ref="D25:I25"/>
    <mergeCell ref="N4:O4"/>
    <mergeCell ref="C37:D37"/>
    <mergeCell ref="H37:I37"/>
    <mergeCell ref="C39:D39"/>
    <mergeCell ref="J42:M42"/>
    <mergeCell ref="C34:D34"/>
    <mergeCell ref="H34:I34"/>
    <mergeCell ref="C35:E35"/>
    <mergeCell ref="H35:I35"/>
    <mergeCell ref="C36:D36"/>
    <mergeCell ref="H36:I36"/>
    <mergeCell ref="C33:D33"/>
    <mergeCell ref="H33:I33"/>
    <mergeCell ref="D26:I26"/>
    <mergeCell ref="D27:I27"/>
    <mergeCell ref="D28:I2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ESTRA401 A</vt:lpstr>
      <vt:lpstr>ESTRA401 B</vt:lpstr>
      <vt:lpstr>ESTRA401 C</vt:lpstr>
      <vt:lpstr>GPRO801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2023-06-28T18:26:13Z</dcterms:modified>
</cp:coreProperties>
</file>