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SEMESTRE FEB-JUN 23\SGI\REPORTE 3\"/>
    </mc:Choice>
  </mc:AlternateContent>
  <bookViews>
    <workbookView xWindow="0" yWindow="0" windowWidth="19200" windowHeight="813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'2'!$A$1:$N$36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" i="22" l="1"/>
  <c r="L19" i="22"/>
  <c r="A15" i="22"/>
  <c r="L15" i="22"/>
  <c r="L16" i="22"/>
  <c r="L17" i="22"/>
  <c r="L18" i="22"/>
  <c r="A19" i="23" l="1"/>
  <c r="A20" i="22"/>
  <c r="E14" i="25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C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I19" i="23"/>
  <c r="D19" i="23"/>
  <c r="C19" i="23"/>
  <c r="E17" i="23"/>
  <c r="D17" i="23"/>
  <c r="A17" i="23"/>
  <c r="E16" i="23"/>
  <c r="D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7" i="22"/>
  <c r="D15" i="22"/>
  <c r="A18" i="22"/>
  <c r="D16" i="22"/>
  <c r="A19" i="22"/>
  <c r="C20" i="22"/>
  <c r="D18" i="22"/>
  <c r="C14" i="22"/>
  <c r="D14" i="22"/>
  <c r="E14" i="22"/>
  <c r="L14" i="22" s="1"/>
  <c r="A14" i="22"/>
  <c r="B10" i="22"/>
  <c r="B36" i="22" s="1"/>
  <c r="L8" i="22"/>
  <c r="H8" i="22"/>
  <c r="E8" i="22"/>
  <c r="N27" i="22"/>
  <c r="M27" i="22"/>
  <c r="K27" i="22"/>
  <c r="G27" i="22"/>
  <c r="F27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L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E28" i="23"/>
  <c r="E27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I27" i="22"/>
  <c r="L27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<sst xmlns="http://schemas.openxmlformats.org/spreadsheetml/2006/main" count="203" uniqueCount="50">
  <si>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</si>
  <si>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</si>
  <si>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</si>
  <si>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</si>
  <si>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</si>
  <si>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</si>
  <si>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</si>
  <si>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</si>
  <si>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</si>
  <si>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</si>
  <si>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</si>
  <si>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</si>
  <si>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</si>
  <si>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</si>
  <si>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</si>
  <si>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</si>
  <si>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</si>
  <si>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</si>
  <si>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</si>
  <si>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</si>
  <si>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</si>
  <si>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</si>
  <si>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</si>
  <si>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</si>
  <si>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</si>
  <si>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</si>
  <si>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</si>
  <si>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</si>
  <si>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</si>
  <si>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</si>
  <si>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</si>
  <si>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SEPTIEMBRE 22-ENERO 23</t>
  </si>
  <si>
    <t>YARI DE LA LUZ ALFARO CARVAJAL</t>
  </si>
  <si>
    <t>IGE</t>
  </si>
  <si>
    <t>C.P. ANA KARENINA CORDOBA FERMAN</t>
  </si>
  <si>
    <t>I.I. YARI DE LA LUZ ALFARO CARVAJAL</t>
  </si>
  <si>
    <t>INVESTIGACIÓN DE OPERACIONES</t>
  </si>
  <si>
    <t>407 A</t>
  </si>
  <si>
    <t>INGENIERIA DE PROCESOS</t>
  </si>
  <si>
    <t>507 A</t>
  </si>
  <si>
    <t>PRODUCCIÓN</t>
  </si>
  <si>
    <t>MEJORA E INNOVACIÓN DE LOS PROCESOS DE NEGOCIOS</t>
  </si>
  <si>
    <t>407 B</t>
  </si>
  <si>
    <t>505 A</t>
  </si>
  <si>
    <t>807 A</t>
  </si>
  <si>
    <t>LADM</t>
  </si>
  <si>
    <t>FEBRERO-JULIO 23</t>
  </si>
  <si>
    <t>L.C. ANA KARENINA CORDOBA FERMAN</t>
  </si>
  <si>
    <t>L.C.ANA KARENINA CORDOBA FERMAN</t>
  </si>
  <si>
    <t>LC.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</si>
</sst>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8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68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14" zoomScale="90" zoomScaleNormal="90" zoomScaleSheetLayoutView="100" workbookViewId="0">
      <selection activeCell="K42" sqref="K4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7" x14ac:dyDescent="0.2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36" t="s">
        <v>46</v>
      </c>
      <c r="M8" s="36"/>
      <c r="N8" s="36"/>
    </row>
    <row r="10" spans="1:17" x14ac:dyDescent="0.2">
      <c r="A10" s="4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7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  <c r="Q13" s="22"/>
    </row>
    <row r="14" spans="1:17" s="11" customFormat="1" ht="25.5" x14ac:dyDescent="0.2">
      <c r="A14" s="8" t="s">
        <v>36</v>
      </c>
      <c r="B14" s="9" t="s">
        <v>21</v>
      </c>
      <c r="C14" s="9" t="s">
        <v>37</v>
      </c>
      <c r="D14" s="9" t="s">
        <v>33</v>
      </c>
      <c r="E14" s="9"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95</v>
      </c>
      <c r="N14" s="15">
        <v>0.67</v>
      </c>
    </row>
    <row r="15" spans="1:17" s="11" customFormat="1" ht="25.5" x14ac:dyDescent="0.2">
      <c r="A15" s="8" t="s">
        <v>36</v>
      </c>
      <c r="B15" s="9" t="s">
        <v>21</v>
      </c>
      <c r="C15" s="9" t="s">
        <v>42</v>
      </c>
      <c r="D15" s="9" t="s">
        <v>33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 t="shared" si="0"/>
        <v>0</v>
      </c>
      <c r="M15" s="9">
        <v>85</v>
      </c>
      <c r="N15" s="15">
        <v>0.76</v>
      </c>
    </row>
    <row r="16" spans="1:17" s="11" customFormat="1" ht="25.5" x14ac:dyDescent="0.2">
      <c r="A16" s="8" t="s">
        <v>38</v>
      </c>
      <c r="B16" s="9" t="s">
        <v>21</v>
      </c>
      <c r="C16" s="9" t="s">
        <v>39</v>
      </c>
      <c r="D16" s="9" t="s">
        <v>33</v>
      </c>
      <c r="E16" s="9">
        <v>2</v>
      </c>
      <c r="F16" s="9">
        <v>1</v>
      </c>
      <c r="G16" s="9"/>
      <c r="H16" s="10"/>
      <c r="I16" s="9">
        <f t="shared" ref="I16:I28" si="1">(E16-SUM(F16:G16))-K16</f>
        <v>1</v>
      </c>
      <c r="J16" s="10"/>
      <c r="K16" s="9">
        <v>0</v>
      </c>
      <c r="L16" s="10">
        <f t="shared" si="0"/>
        <v>0</v>
      </c>
      <c r="M16" s="9">
        <v>71</v>
      </c>
      <c r="N16" s="15">
        <v>0.5</v>
      </c>
    </row>
    <row r="17" spans="1:16" s="11" customFormat="1" ht="25.5" x14ac:dyDescent="0.2">
      <c r="A17" s="8" t="s">
        <v>40</v>
      </c>
      <c r="B17" s="9" t="s">
        <v>21</v>
      </c>
      <c r="C17" s="9" t="s">
        <v>43</v>
      </c>
      <c r="D17" s="9" t="s">
        <v>45</v>
      </c>
      <c r="E17" s="9">
        <v>5</v>
      </c>
      <c r="F17" s="9">
        <v>5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86</v>
      </c>
      <c r="N17" s="15">
        <v>0.4</v>
      </c>
    </row>
    <row r="18" spans="1:16" s="11" customFormat="1" ht="25.5" x14ac:dyDescent="0.2">
      <c r="A18" s="8" t="s">
        <v>41</v>
      </c>
      <c r="B18" s="9" t="s">
        <v>21</v>
      </c>
      <c r="C18" s="9" t="s">
        <v>44</v>
      </c>
      <c r="D18" s="9" t="s">
        <v>33</v>
      </c>
      <c r="E18" s="9">
        <v>25</v>
      </c>
      <c r="F18" s="9">
        <v>25</v>
      </c>
      <c r="G18" s="9"/>
      <c r="H18" s="10"/>
      <c r="I18" s="9">
        <f t="shared" si="1"/>
        <v>0</v>
      </c>
      <c r="J18" s="10"/>
      <c r="K18" s="9">
        <v>0</v>
      </c>
      <c r="L18" s="10">
        <f t="shared" si="0"/>
        <v>0</v>
      </c>
      <c r="M18" s="9">
        <v>95</v>
      </c>
      <c r="N18" s="15">
        <v>0.84</v>
      </c>
    </row>
    <row r="19" spans="1:16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80</v>
      </c>
      <c r="G28" s="17">
        <f>SUM(G14:G27)</f>
        <v>0</v>
      </c>
      <c r="H28" s="18"/>
      <c r="I28" s="17">
        <f t="shared" si="1"/>
        <v>4</v>
      </c>
      <c r="J28" s="18"/>
      <c r="K28" s="17">
        <f>SUM(K14:K27)</f>
        <v>0</v>
      </c>
      <c r="L28" s="18">
        <f t="shared" si="0"/>
        <v>0</v>
      </c>
      <c r="M28" s="17">
        <f>AVERAGE(M14:M27)</f>
        <v>86.4</v>
      </c>
      <c r="N28" s="19">
        <f>AVERAGE(N14:N27)</f>
        <v>0.63400000000000001</v>
      </c>
    </row>
    <row r="30" spans="1:16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6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I.I. YARI DE LA LUZ ALFARO CARVAJAL</v>
      </c>
      <c r="C37" s="42"/>
      <c r="D37" s="42"/>
      <c r="E37" s="13"/>
      <c r="F37" s="13"/>
      <c r="G37" s="45" t="s">
        <v>47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7" zoomScaleNormal="100" zoomScaleSheetLayoutView="100" workbookViewId="0">
      <selection activeCell="K36" sqref="K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FEBRERO-JULIO 23</v>
      </c>
      <c r="M8" s="36"/>
      <c r="N8" s="36"/>
    </row>
    <row r="10" spans="1:14" x14ac:dyDescent="0.2">
      <c r="A10" s="4" t="s">
        <v>8</v>
      </c>
      <c r="B10" s="36" t="str">
        <f>'1'!B10</f>
        <v>I.I. YARI DE LA LUZ ALFARO CARVAJAL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17.25" customHeight="1" x14ac:dyDescent="0.2">
      <c r="A14" s="9" t="str">
        <f>'1'!A14</f>
        <v>INVESTIGACIÓN DE OPERACIONES</v>
      </c>
      <c r="B14" s="9">
        <v>2</v>
      </c>
      <c r="C14" s="9" t="str">
        <f>'1'!C14</f>
        <v>407 A</v>
      </c>
      <c r="D14" s="9" t="str">
        <f>'1'!D14</f>
        <v>IGE</v>
      </c>
      <c r="E14" s="9">
        <f>'1'!E14</f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7" si="0">K14/E14</f>
        <v>0</v>
      </c>
      <c r="M14" s="9">
        <v>92</v>
      </c>
      <c r="N14" s="15">
        <v>0.89</v>
      </c>
    </row>
    <row r="15" spans="1:14" s="11" customFormat="1" ht="17.25" customHeight="1" x14ac:dyDescent="0.2">
      <c r="A15" s="9" t="str">
        <f>'1'!A15</f>
        <v>INVESTIGACIÓN DE OPERACIONES</v>
      </c>
      <c r="B15" s="9">
        <v>3</v>
      </c>
      <c r="C15" s="9" t="s">
        <v>37</v>
      </c>
      <c r="D15" s="9" t="str">
        <f>'1'!D15</f>
        <v>IGE</v>
      </c>
      <c r="E15" s="9">
        <v>27</v>
      </c>
      <c r="F15" s="9">
        <v>26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95</v>
      </c>
      <c r="N15" s="15">
        <v>0.96</v>
      </c>
    </row>
    <row r="16" spans="1:14" s="11" customFormat="1" ht="18.75" customHeight="1" x14ac:dyDescent="0.2">
      <c r="A16" s="9" t="s">
        <v>36</v>
      </c>
      <c r="B16" s="9">
        <v>2</v>
      </c>
      <c r="C16" s="9" t="s">
        <v>42</v>
      </c>
      <c r="D16" s="9" t="str">
        <f>'1'!D16</f>
        <v>IGE</v>
      </c>
      <c r="E16" s="9">
        <v>25</v>
      </c>
      <c r="F16" s="9">
        <v>19</v>
      </c>
      <c r="G16" s="9"/>
      <c r="H16" s="10"/>
      <c r="I16" s="9">
        <v>6</v>
      </c>
      <c r="J16" s="10"/>
      <c r="K16" s="9">
        <v>0</v>
      </c>
      <c r="L16" s="10">
        <f t="shared" si="0"/>
        <v>0</v>
      </c>
      <c r="M16" s="9">
        <v>72</v>
      </c>
      <c r="N16" s="15">
        <v>0.68</v>
      </c>
    </row>
    <row r="17" spans="1:14" s="11" customFormat="1" ht="19.5" customHeight="1" x14ac:dyDescent="0.2">
      <c r="A17" s="9" t="str">
        <f>'1'!A15</f>
        <v>INVESTIGACIÓN DE OPERACIONES</v>
      </c>
      <c r="B17" s="9">
        <v>3</v>
      </c>
      <c r="C17" s="9" t="s">
        <v>42</v>
      </c>
      <c r="D17" s="23" t="s">
        <v>33</v>
      </c>
      <c r="E17" s="9">
        <v>25</v>
      </c>
      <c r="F17" s="9">
        <v>18</v>
      </c>
      <c r="G17" s="9"/>
      <c r="H17" s="10"/>
      <c r="I17" s="9">
        <v>7</v>
      </c>
      <c r="J17" s="10"/>
      <c r="K17" s="9">
        <v>0</v>
      </c>
      <c r="L17" s="10">
        <f t="shared" si="0"/>
        <v>0</v>
      </c>
      <c r="M17" s="9">
        <v>74</v>
      </c>
      <c r="N17" s="15">
        <v>0.72</v>
      </c>
    </row>
    <row r="18" spans="1:14" s="11" customFormat="1" ht="17.25" customHeight="1" x14ac:dyDescent="0.2">
      <c r="A18" s="9" t="str">
        <f>'1'!A16</f>
        <v>INGENIERIA DE PROCESOS</v>
      </c>
      <c r="B18" s="9">
        <v>2</v>
      </c>
      <c r="C18" s="11" t="s">
        <v>39</v>
      </c>
      <c r="D18" s="9" t="str">
        <f>'1'!D18</f>
        <v>IGE</v>
      </c>
      <c r="E18" s="9">
        <v>2</v>
      </c>
      <c r="F18" s="9">
        <v>1</v>
      </c>
      <c r="G18" s="9"/>
      <c r="H18" s="10"/>
      <c r="I18" s="9">
        <v>1</v>
      </c>
      <c r="J18" s="10"/>
      <c r="K18" s="9">
        <v>0</v>
      </c>
      <c r="L18" s="10">
        <f t="shared" si="0"/>
        <v>0</v>
      </c>
      <c r="M18" s="9">
        <v>49</v>
      </c>
      <c r="N18" s="15">
        <v>0.5</v>
      </c>
    </row>
    <row r="19" spans="1:14" s="11" customFormat="1" ht="17.25" customHeight="1" x14ac:dyDescent="0.2">
      <c r="A19" s="9" t="str">
        <f>'1'!A17</f>
        <v>PRODUCCIÓN</v>
      </c>
      <c r="B19" s="9">
        <v>2</v>
      </c>
      <c r="C19" s="9" t="s">
        <v>43</v>
      </c>
      <c r="D19" s="9" t="s">
        <v>45</v>
      </c>
      <c r="E19" s="9">
        <v>5</v>
      </c>
      <c r="F19" s="9">
        <v>4</v>
      </c>
      <c r="G19" s="9"/>
      <c r="H19" s="10"/>
      <c r="I19" s="9">
        <v>1</v>
      </c>
      <c r="J19" s="10"/>
      <c r="K19" s="9">
        <v>0</v>
      </c>
      <c r="L19" s="10">
        <f t="shared" si="0"/>
        <v>0</v>
      </c>
      <c r="M19" s="9">
        <v>74</v>
      </c>
      <c r="N19" s="15">
        <v>0.8</v>
      </c>
    </row>
    <row r="20" spans="1:14" s="11" customFormat="1" ht="25.5" x14ac:dyDescent="0.2">
      <c r="A20" s="9" t="str">
        <f>'1'!A18</f>
        <v>MEJORA E INNOVACIÓN DE LOS PROCESOS DE NEGOCIOS</v>
      </c>
      <c r="B20" s="9">
        <v>2</v>
      </c>
      <c r="C20" s="9" t="str">
        <f>'1'!C18</f>
        <v>807 A</v>
      </c>
      <c r="D20" s="9" t="s">
        <v>33</v>
      </c>
      <c r="E20" s="9">
        <v>25</v>
      </c>
      <c r="F20" s="9">
        <v>25</v>
      </c>
      <c r="G20" s="9"/>
      <c r="H20" s="10"/>
      <c r="I20" s="9">
        <v>0</v>
      </c>
      <c r="J20" s="10"/>
      <c r="K20" s="9">
        <v>0</v>
      </c>
      <c r="L20" s="10">
        <f t="shared" si="0"/>
        <v>0</v>
      </c>
      <c r="M20" s="9">
        <v>93</v>
      </c>
      <c r="N20" s="15">
        <v>0.76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136</v>
      </c>
      <c r="F27" s="17">
        <f>SUM(F14:F26)</f>
        <v>119</v>
      </c>
      <c r="G27" s="17">
        <f>SUM(G14:G26)</f>
        <v>0</v>
      </c>
      <c r="H27" s="18"/>
      <c r="I27" s="17">
        <f t="shared" ref="I27" si="1">(E27-SUM(F27:G27))-K27</f>
        <v>17</v>
      </c>
      <c r="J27" s="18"/>
      <c r="K27" s="17">
        <f>SUM(K14:K26)</f>
        <v>0</v>
      </c>
      <c r="L27" s="18">
        <f t="shared" si="0"/>
        <v>0</v>
      </c>
      <c r="M27" s="17">
        <f>AVERAGE(M14:M26)</f>
        <v>78.428571428571431</v>
      </c>
      <c r="N27" s="19">
        <f>AVERAGE(N14:N26)</f>
        <v>0.75857142857142856</v>
      </c>
    </row>
    <row r="29" spans="1:14" ht="120" customHeight="1" x14ac:dyDescent="0.2">
      <c r="A29" s="32" t="s">
        <v>26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1" spans="1:14" x14ac:dyDescent="0.2">
      <c r="A31" s="12"/>
    </row>
    <row r="32" spans="1:14" x14ac:dyDescent="0.2">
      <c r="B32" s="39" t="s">
        <v>27</v>
      </c>
      <c r="C32" s="39"/>
      <c r="D32" s="39"/>
      <c r="G32" s="24" t="s">
        <v>28</v>
      </c>
      <c r="H32" s="24"/>
      <c r="I32" s="24"/>
      <c r="J32" s="24"/>
    </row>
    <row r="33" spans="1:10" ht="62.25" customHeight="1" x14ac:dyDescent="0.2">
      <c r="B33" s="40"/>
      <c r="C33" s="40"/>
      <c r="D33" s="40"/>
      <c r="G33" s="36"/>
      <c r="H33" s="36"/>
      <c r="I33" s="36"/>
      <c r="J33" s="36"/>
    </row>
    <row r="34" spans="1:10" hidden="1" x14ac:dyDescent="0.2">
      <c r="A34" s="41" t="e">
        <v>#REF!</v>
      </c>
      <c r="B34" s="41"/>
      <c r="C34" s="6"/>
      <c r="E34" s="41"/>
      <c r="F34" s="41"/>
      <c r="G34" s="41"/>
      <c r="H34" s="41"/>
    </row>
    <row r="35" spans="1:10" hidden="1" x14ac:dyDescent="0.2"/>
    <row r="36" spans="1:10" ht="45" customHeight="1" x14ac:dyDescent="0.2">
      <c r="B36" s="42" t="str">
        <f>B10</f>
        <v>I.I. YARI DE LA LUZ ALFARO CARVAJAL</v>
      </c>
      <c r="C36" s="42"/>
      <c r="D36" s="42"/>
      <c r="E36" s="13"/>
      <c r="F36" s="13"/>
      <c r="G36" s="45" t="s">
        <v>48</v>
      </c>
      <c r="H36" s="45"/>
      <c r="I36" s="45"/>
      <c r="J36" s="45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90" zoomScaleNormal="90" zoomScaleSheetLayoutView="100" workbookViewId="0">
      <selection activeCell="M37" sqref="M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FEBRERO-JULIO 23</v>
      </c>
      <c r="M8" s="36"/>
      <c r="N8" s="36"/>
    </row>
    <row r="10" spans="1:14" x14ac:dyDescent="0.2">
      <c r="A10" s="4" t="s">
        <v>8</v>
      </c>
      <c r="B10" s="36" t="str">
        <f>'1'!B10</f>
        <v>I.I. YARI DE LA LUZ ALFARO CARVAJAL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INVESTIGACIÓN DE OPERACIONES</v>
      </c>
      <c r="B14" s="9">
        <v>4</v>
      </c>
      <c r="C14" s="9" t="str">
        <f>'1'!C14</f>
        <v>407 A</v>
      </c>
      <c r="D14" s="9" t="str">
        <f>'1'!D14</f>
        <v>IGE</v>
      </c>
      <c r="E14" s="9">
        <f>'1'!E14</f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94</v>
      </c>
      <c r="N14" s="15">
        <v>0.89</v>
      </c>
    </row>
    <row r="15" spans="1:14" s="11" customFormat="1" x14ac:dyDescent="0.2">
      <c r="A15" s="9" t="str">
        <f>'1'!A15</f>
        <v>INVESTIGACIÓN DE OPERACIONES</v>
      </c>
      <c r="B15" s="9">
        <v>4</v>
      </c>
      <c r="C15" s="9" t="str">
        <f>'1'!C15</f>
        <v>407 B</v>
      </c>
      <c r="D15" s="9" t="str">
        <f>'1'!D15</f>
        <v>IGE</v>
      </c>
      <c r="E15" s="9">
        <f>'1'!E15</f>
        <v>25</v>
      </c>
      <c r="F15" s="9">
        <v>21</v>
      </c>
      <c r="G15" s="9"/>
      <c r="H15" s="10"/>
      <c r="I15" s="9">
        <v>4</v>
      </c>
      <c r="J15" s="10"/>
      <c r="K15" s="9">
        <v>0</v>
      </c>
      <c r="L15" s="10">
        <f t="shared" si="0"/>
        <v>0</v>
      </c>
      <c r="M15" s="9">
        <v>79</v>
      </c>
      <c r="N15" s="15">
        <v>0.8</v>
      </c>
    </row>
    <row r="16" spans="1:14" s="11" customFormat="1" x14ac:dyDescent="0.2">
      <c r="A16" s="9" t="str">
        <f>'1'!A16</f>
        <v>INGENIERIA DE PROCESOS</v>
      </c>
      <c r="B16" s="9">
        <v>3</v>
      </c>
      <c r="C16" s="9" t="s">
        <v>39</v>
      </c>
      <c r="D16" s="9" t="str">
        <f>'1'!D16</f>
        <v>IGE</v>
      </c>
      <c r="E16" s="9">
        <f>'1'!E16</f>
        <v>2</v>
      </c>
      <c r="F16" s="9">
        <v>1</v>
      </c>
      <c r="G16" s="9"/>
      <c r="H16" s="10"/>
      <c r="I16" s="9">
        <v>1</v>
      </c>
      <c r="J16" s="10"/>
      <c r="K16" s="9">
        <v>0</v>
      </c>
      <c r="L16" s="10">
        <f t="shared" si="0"/>
        <v>0</v>
      </c>
      <c r="M16" s="9">
        <v>47</v>
      </c>
      <c r="N16" s="15">
        <v>0.5</v>
      </c>
    </row>
    <row r="17" spans="1:14" s="11" customFormat="1" x14ac:dyDescent="0.2">
      <c r="A17" s="9" t="str">
        <f>'1'!A17</f>
        <v>PRODUCCIÓN</v>
      </c>
      <c r="B17" s="9">
        <v>3</v>
      </c>
      <c r="C17" s="9" t="s">
        <v>43</v>
      </c>
      <c r="D17" s="9" t="str">
        <f>'1'!D17</f>
        <v>LADM</v>
      </c>
      <c r="E17" s="9">
        <f>'1'!E17</f>
        <v>5</v>
      </c>
      <c r="F17" s="9">
        <v>4</v>
      </c>
      <c r="G17" s="9"/>
      <c r="H17" s="10"/>
      <c r="I17" s="9">
        <v>1</v>
      </c>
      <c r="J17" s="10"/>
      <c r="K17" s="9">
        <v>0</v>
      </c>
      <c r="L17" s="10">
        <f t="shared" si="0"/>
        <v>0</v>
      </c>
      <c r="M17" s="9">
        <v>64</v>
      </c>
      <c r="N17" s="15">
        <v>0.8</v>
      </c>
    </row>
    <row r="18" spans="1:14" s="11" customFormat="1" x14ac:dyDescent="0.2">
      <c r="A18" s="23" t="s">
        <v>40</v>
      </c>
      <c r="B18" s="9">
        <v>4</v>
      </c>
      <c r="C18" s="11" t="s">
        <v>43</v>
      </c>
      <c r="D18" s="9" t="s">
        <v>45</v>
      </c>
      <c r="E18" s="9">
        <v>5</v>
      </c>
      <c r="F18" s="9">
        <v>5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78</v>
      </c>
      <c r="N18" s="15">
        <v>0.4</v>
      </c>
    </row>
    <row r="19" spans="1:14" s="11" customFormat="1" ht="25.5" x14ac:dyDescent="0.2">
      <c r="A19" s="9" t="str">
        <f>'1'!A18</f>
        <v>MEJORA E INNOVACIÓN DE LOS PROCESOS DE NEGOCIOS</v>
      </c>
      <c r="B19" s="9">
        <v>3</v>
      </c>
      <c r="C19" s="9" t="str">
        <f>'1'!C18</f>
        <v>807 A</v>
      </c>
      <c r="D19" s="9" t="str">
        <f>'1'!D18</f>
        <v>IGE</v>
      </c>
      <c r="E19" s="9">
        <v>25</v>
      </c>
      <c r="F19" s="9">
        <v>22</v>
      </c>
      <c r="G19" s="9"/>
      <c r="H19" s="10"/>
      <c r="I19" s="9">
        <f t="shared" ref="I19:I28" si="1">(E19-SUM(F19:G19))-K19</f>
        <v>3</v>
      </c>
      <c r="J19" s="10"/>
      <c r="K19" s="9">
        <v>0</v>
      </c>
      <c r="L19" s="10">
        <f t="shared" si="0"/>
        <v>0</v>
      </c>
      <c r="M19" s="9">
        <v>81</v>
      </c>
      <c r="N19" s="15">
        <v>0.52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79</v>
      </c>
      <c r="G28" s="17"/>
      <c r="H28" s="18"/>
      <c r="I28" s="17">
        <f t="shared" si="1"/>
        <v>10</v>
      </c>
      <c r="J28" s="18"/>
      <c r="K28" s="17">
        <f>SUM(K14:K27)</f>
        <v>0</v>
      </c>
      <c r="L28" s="18">
        <f t="shared" si="0"/>
        <v>0</v>
      </c>
      <c r="M28" s="44">
        <f>AVERAGE(M14:M27)</f>
        <v>73.833333333333329</v>
      </c>
      <c r="N28" s="19">
        <f>AVERAGE(N14:N27)</f>
        <v>0.65166666666666673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5" t="str">
        <f>B10</f>
        <v>I.I. YARI DE LA LUZ ALFARO CARVAJAL</v>
      </c>
      <c r="C37" s="45"/>
      <c r="D37" s="45"/>
      <c r="E37" s="13"/>
      <c r="F37" s="13"/>
      <c r="G37" s="45" t="s">
        <v>49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7" sqref="P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FEBRERO-JULIO 23</v>
      </c>
      <c r="M8" s="36"/>
      <c r="N8" s="36"/>
    </row>
    <row r="10" spans="1:14" x14ac:dyDescent="0.2">
      <c r="A10" s="4" t="s">
        <v>8</v>
      </c>
      <c r="B10" s="36" t="str">
        <f>'1'!B10</f>
        <v>I.I. YARI DE LA LUZ ALFARO CARVAJAL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INVESTIGACIÓN DE OPERACIONES</v>
      </c>
      <c r="B14" s="9"/>
      <c r="C14" s="9" t="str">
        <f>'1'!C14</f>
        <v>407 A</v>
      </c>
      <c r="D14" s="9" t="str">
        <f>'1'!D14</f>
        <v>IGE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INVESTIGACIÓN DE OPERACIONES</v>
      </c>
      <c r="B15" s="9"/>
      <c r="C15" s="9" t="str">
        <f>'1'!C15</f>
        <v>407 B</v>
      </c>
      <c r="D15" s="9" t="str">
        <f>'1'!D15</f>
        <v>IGE</v>
      </c>
      <c r="E15" s="9">
        <f>'1'!E15</f>
        <v>25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INGENIERIA DE PROCESOS</v>
      </c>
      <c r="B16" s="9"/>
      <c r="C16" s="9" t="str">
        <f>'1'!C16</f>
        <v>507 A</v>
      </c>
      <c r="D16" s="9" t="str">
        <f>'1'!D16</f>
        <v>IGE</v>
      </c>
      <c r="E16" s="9">
        <f>'1'!E16</f>
        <v>2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PRODUCCIÓN</v>
      </c>
      <c r="B17" s="9"/>
      <c r="C17" s="9" t="str">
        <f>'1'!C17</f>
        <v>505 A</v>
      </c>
      <c r="D17" s="9" t="str">
        <f>'1'!D17</f>
        <v>LADM</v>
      </c>
      <c r="E17" s="9">
        <f>'1'!E17</f>
        <v>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MEJORA E INNOVACIÓN DE LOS PROCESOS DE NEGOCIOS</v>
      </c>
      <c r="B18" s="9"/>
      <c r="C18" s="9" t="str">
        <f>'1'!C18</f>
        <v>807 A</v>
      </c>
      <c r="D18" s="9" t="str">
        <f>'1'!D18</f>
        <v>IGE</v>
      </c>
      <c r="E18" s="9">
        <f>'1'!E18</f>
        <v>25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84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I.I. YARI DE LA LUZ ALFARO CARVAJAL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110" zoomScaleNormal="110" zoomScaleSheetLayoutView="100" workbookViewId="0">
      <selection activeCell="I19" sqref="I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1</v>
      </c>
      <c r="C8" s="36"/>
      <c r="D8" s="14" t="s">
        <v>5</v>
      </c>
      <c r="E8" s="20">
        <v>5</v>
      </c>
      <c r="F8"/>
      <c r="G8" s="4" t="s">
        <v>6</v>
      </c>
      <c r="H8" s="20">
        <v>4</v>
      </c>
      <c r="I8" s="35" t="s">
        <v>7</v>
      </c>
      <c r="J8" s="35"/>
      <c r="K8" s="35"/>
      <c r="L8" s="36" t="s">
        <v>31</v>
      </c>
      <c r="M8" s="36"/>
      <c r="N8" s="36"/>
    </row>
    <row r="10" spans="1:14" x14ac:dyDescent="0.2">
      <c r="A10" s="4" t="s">
        <v>8</v>
      </c>
      <c r="B10" s="36" t="s">
        <v>32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9" t="str">
        <f>'1'!A14</f>
        <v>INVESTIGACIÓN DE OPERACIONES</v>
      </c>
      <c r="B14" s="9"/>
      <c r="C14" s="9" t="str">
        <f>'1'!C14</f>
        <v>407 A</v>
      </c>
      <c r="D14" s="9" t="str">
        <f>'1'!D14</f>
        <v>IGE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INVESTIGACIÓN DE OPERACIONES</v>
      </c>
      <c r="B15" s="9"/>
      <c r="C15" s="9" t="str">
        <f>'1'!C15</f>
        <v>407 B</v>
      </c>
      <c r="D15" s="9" t="str">
        <f>'1'!D15</f>
        <v>IGE</v>
      </c>
      <c r="E15" s="9">
        <f>'1'!E15</f>
        <v>25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INGENIERIA DE PROCESOS</v>
      </c>
      <c r="B16" s="9"/>
      <c r="C16" s="9" t="str">
        <f>'1'!C16</f>
        <v>507 A</v>
      </c>
      <c r="D16" s="9" t="str">
        <f>'1'!D16</f>
        <v>IGE</v>
      </c>
      <c r="E16" s="9">
        <f>'1'!E16</f>
        <v>2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PRODUCCIÓN</v>
      </c>
      <c r="B17" s="9"/>
      <c r="C17" s="9" t="str">
        <f>'1'!C17</f>
        <v>505 A</v>
      </c>
      <c r="D17" s="9" t="str">
        <f>'1'!D17</f>
        <v>LADM</v>
      </c>
      <c r="E17" s="9">
        <f>'1'!E17</f>
        <v>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MEJORA E INNOVACIÓN DE LOS PROCESOS DE NEGOCIOS</v>
      </c>
      <c r="B18" s="9"/>
      <c r="C18" s="9" t="str">
        <f>'1'!C18</f>
        <v>807 A</v>
      </c>
      <c r="D18" s="9" t="str">
        <f>'1'!D18</f>
        <v>IGE</v>
      </c>
      <c r="E18" s="9">
        <f>'1'!E18</f>
        <v>25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84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YARI DE LA LUZ ALFARO CARVAJAL</v>
      </c>
      <c r="C37" s="43"/>
      <c r="D37" s="43"/>
      <c r="E37" s="13"/>
      <c r="F37" s="13"/>
      <c r="G37" s="43" t="s">
        <v>34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Administrador</cp:lastModifiedBy>
  <cp:revision/>
  <dcterms:created xsi:type="dcterms:W3CDTF">2021-11-22T14:45:25Z</dcterms:created>
  <dcterms:modified xsi:type="dcterms:W3CDTF">2023-06-01T04:30:55Z</dcterms:modified>
  <cp:category/>
  <cp:contentStatus/>
</cp:coreProperties>
</file>