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4\"/>
    </mc:Choice>
  </mc:AlternateContent>
  <bookViews>
    <workbookView xWindow="0" yWindow="0" windowWidth="20490" windowHeight="7455" activeTab="2"/>
  </bookViews>
  <sheets>
    <sheet name="ING PROCESOS" sheetId="1" r:id="rId1"/>
    <sheet name="PRODUCCIÓN" sheetId="3" r:id="rId2"/>
    <sheet name="INVEST OPERC A" sheetId="4" r:id="rId3"/>
    <sheet name="INVEST OPERAC B" sheetId="5" r:id="rId4"/>
    <sheet name="MEJORA E INNOV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9" i="5"/>
  <c r="Q11" i="3"/>
  <c r="Q12" i="3"/>
  <c r="Q13" i="3"/>
  <c r="Q10" i="3"/>
  <c r="Q9" i="3"/>
  <c r="Q10" i="1" l="1"/>
  <c r="Q9" i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L58" i="3" s="1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3" l="1"/>
  <c r="N58" i="6"/>
  <c r="P58" i="6"/>
  <c r="L58" i="6"/>
  <c r="J58" i="6"/>
  <c r="K58" i="6"/>
  <c r="O58" i="5"/>
  <c r="M58" i="5"/>
  <c r="Q56" i="5"/>
  <c r="K58" i="5"/>
  <c r="J58" i="5"/>
  <c r="L58" i="5"/>
  <c r="N58" i="5"/>
  <c r="P58" i="5"/>
  <c r="M58" i="4"/>
  <c r="O58" i="4"/>
  <c r="K58" i="4"/>
  <c r="L58" i="4"/>
  <c r="N58" i="4"/>
  <c r="P58" i="4"/>
  <c r="Q56" i="4"/>
  <c r="Q56" i="3"/>
  <c r="J58" i="3"/>
  <c r="K58" i="3"/>
  <c r="M58" i="3"/>
  <c r="O58" i="3"/>
  <c r="Q56" i="6"/>
  <c r="M58" i="6"/>
  <c r="O58" i="6"/>
  <c r="Q54" i="6"/>
  <c r="Q55" i="6"/>
  <c r="Q58" i="6" s="1"/>
  <c r="Q54" i="5"/>
  <c r="Q55" i="5"/>
  <c r="Q58" i="5" s="1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5"/>
  <c r="Q58" i="4"/>
  <c r="Q58" i="3"/>
  <c r="Q57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<sst xmlns="http://schemas.openxmlformats.org/spreadsheetml/2006/main" count="308" uniqueCount="202">
  <si>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</si>
  <si>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</si>
  <si>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</si>
  <si>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</si>
  <si>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</si>
  <si>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</si>
  <si>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</si>
  <si>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</si>
  <si>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</si>
  <si>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</si>
  <si>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</si>
  <si>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</si>
  <si>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</si>
  <si>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</si>
  <si>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</si>
  <si>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</si>
  <si>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</si>
  <si>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</si>
  <si>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</si>
  <si>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</si>
  <si>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</si>
  <si>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</si>
  <si>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</si>
  <si>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</si>
  <si>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507 A</t>
  </si>
  <si>
    <t>INGENIERIA DE PROCESOS</t>
  </si>
  <si>
    <t>PRODUCCIÓN</t>
  </si>
  <si>
    <t>505 A</t>
  </si>
  <si>
    <t>211U0558</t>
  </si>
  <si>
    <t>211U0020</t>
  </si>
  <si>
    <t xml:space="preserve"> DELGADO HERNÁNDEZ ENMANUEL</t>
  </si>
  <si>
    <t xml:space="preserve"> PRADO CASTRO SUGEY DEL CARMEN</t>
  </si>
  <si>
    <t>FEBRERO-JULIO 23</t>
  </si>
  <si>
    <t>I.I. YARI DE LA LUZ ALFARO CARVAJAL</t>
  </si>
  <si>
    <t>211U0015</t>
  </si>
  <si>
    <t>211U0004</t>
  </si>
  <si>
    <t>201U0147</t>
  </si>
  <si>
    <t>201U0243</t>
  </si>
  <si>
    <t>211U0017</t>
  </si>
  <si>
    <t xml:space="preserve"> BAXIN TOTO ITZANAMI</t>
  </si>
  <si>
    <t xml:space="preserve"> MARTÍNEZ CAGAL SAYURY</t>
  </si>
  <si>
    <t xml:space="preserve"> MENDOZA SÁNCHEZ ARLET</t>
  </si>
  <si>
    <t xml:space="preserve"> SEBA POLITO ITZEL</t>
  </si>
  <si>
    <t xml:space="preserve"> ZETINA ÁVILA JULIO CESAR</t>
  </si>
  <si>
    <t>INVESTIGACIÓN DE OPERACIONES</t>
  </si>
  <si>
    <t>407 A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</si>
  <si>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</si>
  <si>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</si>
  <si>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</si>
  <si>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</si>
  <si>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</si>
  <si>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</si>
  <si>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</si>
  <si>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</si>
  <si>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</si>
  <si>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221U0860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</si>
  <si>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</si>
  <si>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</si>
  <si>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</si>
  <si>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</si>
  <si>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</si>
  <si>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</si>
  <si>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</si>
  <si>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</si>
  <si>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</si>
  <si>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</si>
  <si>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</si>
  <si>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</si>
  <si>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</si>
  <si>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</si>
  <si>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</si>
  <si>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</si>
  <si>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</si>
  <si>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</si>
  <si>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</si>
  <si>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</si>
  <si>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</si>
  <si>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</si>
  <si>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</si>
  <si>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</si>
  <si>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</si>
  <si>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</si>
  <si>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HERNANDEZ RODRIGUEZ REBECA</t>
  </si>
  <si>
    <t>IXTEPAN CAPI BRAYAN DE JESUS</t>
  </si>
  <si>
    <t>LUNA LUGO JONATAN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</si>
  <si>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</si>
  <si>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</si>
  <si>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</si>
  <si>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</si>
  <si>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</si>
  <si>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</si>
  <si>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</si>
  <si>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</si>
  <si>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</si>
  <si>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</si>
  <si>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</si>
  <si>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</si>
  <si>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</si>
  <si>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</si>
  <si>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</si>
  <si>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407 B</t>
  </si>
  <si>
    <t>201U0182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</si>
  <si>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</si>
  <si>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</si>
  <si>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</si>
  <si>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</si>
  <si>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</si>
  <si>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</si>
  <si>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</si>
  <si>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</si>
  <si>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</si>
  <si>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</si>
  <si>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</si>
  <si>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</si>
  <si>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</si>
  <si>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211U0861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</si>
  <si>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</si>
  <si>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</si>
  <si>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</si>
  <si>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</si>
  <si>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</si>
  <si>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</si>
  <si>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</si>
  <si>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</si>
  <si>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</si>
  <si>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GÓMEZ MARÍA DEL CARMEN</t>
  </si>
  <si>
    <t>ANZURES MARTÍNEZ HIRAM DE JESÚS</t>
  </si>
  <si>
    <t>ARRÉS LUCHO LISETTE</t>
  </si>
  <si>
    <t>CAPORAL FIGAROLA EDGAR DE JESÚS</t>
  </si>
  <si>
    <t>CARVAJAL BAPO YOALI ESPERANZA</t>
  </si>
  <si>
    <t xml:space="preserve">CASTRO MESA JONAS </t>
  </si>
  <si>
    <t>CHIPOL ESCOBAR AIDA LUISA</t>
  </si>
  <si>
    <t xml:space="preserve">COBOJ COBIX HALLARY ABIGAIL </t>
  </si>
  <si>
    <t>DELGADO HERNÁNDEZ EMMANUEL</t>
  </si>
  <si>
    <t>JIMENEZ POLITO YADIRA</t>
  </si>
  <si>
    <t>MALAGA TEMICH KARLA ALEJANDRA</t>
  </si>
  <si>
    <t>MALDONADO MALAGA MARÍA JOSÉ</t>
  </si>
  <si>
    <t>MIL XOLO HEYDI</t>
  </si>
  <si>
    <t>MORA LUNA EDGAR DE JESÚS</t>
  </si>
  <si>
    <t>MORALES AZAMAR GLADYS STEFANY</t>
  </si>
  <si>
    <t>ORTÍZ CRUZ FRIDA MONSERRAT</t>
  </si>
  <si>
    <t>PÉREZ HERNÁNDEZ ESTHEFANÍA</t>
  </si>
  <si>
    <t xml:space="preserve"> PITALUA RAMIREZ CARLOS</t>
  </si>
  <si>
    <t xml:space="preserve">QUINO AYALA PERLA ITZEL </t>
  </si>
  <si>
    <t xml:space="preserve">QUINO SALAZAR KARLA PATRICIA </t>
  </si>
  <si>
    <t>RIVERA CHAGALA ITZEL</t>
  </si>
  <si>
    <t>SAN JUAN RAMOS JASON</t>
  </si>
  <si>
    <t>VILLALOBOS COPETE ROGELIO DE JESUS</t>
  </si>
  <si>
    <t xml:space="preserve"> XOLO XOLO MIRIAM</t>
  </si>
  <si>
    <t xml:space="preserve">ZETINA MONDRAGÓN JOSÉ ANTONIO </t>
  </si>
  <si>
    <t>MEJORA E INNOVACIÓN DE LOS PROCESOS DE NEGOCIOS</t>
  </si>
  <si>
    <t>807 A</t>
  </si>
  <si>
    <t>191U0324</t>
  </si>
  <si>
    <t>191U0325</t>
  </si>
  <si>
    <t>191U0326</t>
  </si>
  <si>
    <t>191U0327</t>
  </si>
  <si>
    <t>191U0330</t>
  </si>
  <si>
    <t>191U0331</t>
  </si>
  <si>
    <t>191U0336</t>
  </si>
  <si>
    <t>191U0339</t>
  </si>
  <si>
    <t>191U0344</t>
  </si>
  <si>
    <t>191U0388</t>
  </si>
  <si>
    <t>191U0345</t>
  </si>
  <si>
    <t>191U0638</t>
  </si>
  <si>
    <t>191U0349</t>
  </si>
  <si>
    <t>191U0354</t>
  </si>
  <si>
    <t>191U0355</t>
  </si>
  <si>
    <t>191U0360</t>
  </si>
  <si>
    <t>191U0362</t>
  </si>
  <si>
    <t>191U0363</t>
  </si>
  <si>
    <t>191U0364</t>
  </si>
  <si>
    <t>191U0365</t>
  </si>
  <si>
    <t>191U0366</t>
  </si>
  <si>
    <t>191U0371</t>
  </si>
  <si>
    <t>191U0375</t>
  </si>
  <si>
    <t>191U0382</t>
  </si>
  <si>
    <t>191U0385</t>
  </si>
  <si>
    <t>BAXIN PUCHETA LUIS ANTONIO</t>
  </si>
  <si>
    <t>BETANZOS LOPEZ MARIELY</t>
  </si>
  <si>
    <t>BLANCO ZARATE DIEGO DE JESUS</t>
  </si>
  <si>
    <t>BUSTAMENTE ARRES DARA YARETH</t>
  </si>
  <si>
    <t>CAPORAL VELAZQUEZ OSCAR IVAN</t>
  </si>
  <si>
    <t>CARVALLO HERRERA LUCERO</t>
  </si>
  <si>
    <t>CORTES COSME AZELA CRISTEL</t>
  </si>
  <si>
    <t>ESCOBAR SOLIS IVARY ALEJANDRA</t>
  </si>
  <si>
    <t>GARCIA ARRES JOSE ENRIQUE</t>
  </si>
  <si>
    <t>CARGIA RASCON KARLA VALERIA</t>
  </si>
  <si>
    <t xml:space="preserve">GUTIERREZ CANELA DIEGO ARMANDO </t>
  </si>
  <si>
    <t xml:space="preserve">HERNANDEZ MIXTEGA OTHON </t>
  </si>
  <si>
    <t>MARTINEZ HERNANDEZ ESDRAS MOISES</t>
  </si>
  <si>
    <t>MENDOZA IXBA NAYELI</t>
  </si>
  <si>
    <t>MENDOZA RODRIGUEZ MARIA DE LOURDES</t>
  </si>
  <si>
    <t>MUÑOZ DELGADO MIGUEL ANGEL</t>
  </si>
  <si>
    <t>OJEDA TORNADO GUADALUPE DEL CARMEN</t>
  </si>
  <si>
    <t>ORTEGA ESCALERA STEPHANIE</t>
  </si>
  <si>
    <t>ORTEGA IXBA DENISS JACQUELINE</t>
  </si>
  <si>
    <t>ORTEGA IXBA JOSELYN</t>
  </si>
  <si>
    <t>PACHECO ANTEMATE LITZI ITZEL</t>
  </si>
  <si>
    <t>QUINO SANTOS ALMA DELIA</t>
  </si>
  <si>
    <t>SANCHEZ CARRASCO VIVIANA GUADALUPE</t>
  </si>
  <si>
    <t>VAZQUEZ PELAYO DIANA LAURA</t>
  </si>
  <si>
    <t>ZAPO SANTIAGO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</si>
</sst>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vertic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216478</xdr:colOff>
      <xdr:row>57</xdr:row>
      <xdr:rowOff>181841</xdr:rowOff>
    </xdr:from>
    <xdr:to>
      <xdr:col>13</xdr:col>
      <xdr:colOff>112416</xdr:colOff>
      <xdr:row>61</xdr:row>
      <xdr:rowOff>165593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909705" y="10901796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328839</xdr:colOff>
      <xdr:row>58</xdr:row>
      <xdr:rowOff>11340</xdr:rowOff>
    </xdr:from>
    <xdr:to>
      <xdr:col>13</xdr:col>
      <xdr:colOff>217768</xdr:colOff>
      <xdr:row>61</xdr:row>
      <xdr:rowOff>178788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011964" y="11055804"/>
          <a:ext cx="1090893" cy="745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34018</xdr:colOff>
      <xdr:row>58</xdr:row>
      <xdr:rowOff>0</xdr:rowOff>
    </xdr:from>
    <xdr:to>
      <xdr:col>13</xdr:col>
      <xdr:colOff>308483</xdr:colOff>
      <xdr:row>61</xdr:row>
      <xdr:rowOff>167448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102679" y="11044464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34017</xdr:colOff>
      <xdr:row>58</xdr:row>
      <xdr:rowOff>22679</xdr:rowOff>
    </xdr:from>
    <xdr:to>
      <xdr:col>13</xdr:col>
      <xdr:colOff>308482</xdr:colOff>
      <xdr:row>61</xdr:row>
      <xdr:rowOff>190127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102678" y="11067143"/>
          <a:ext cx="1090893" cy="745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170090</xdr:colOff>
      <xdr:row>58</xdr:row>
      <xdr:rowOff>68036</xdr:rowOff>
    </xdr:from>
    <xdr:to>
      <xdr:col>13</xdr:col>
      <xdr:colOff>59019</xdr:colOff>
      <xdr:row>62</xdr:row>
      <xdr:rowOff>42716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853215" y="11112500"/>
          <a:ext cx="1090893" cy="74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0" zoomScaleNormal="11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9" t="s">
        <v>25</v>
      </c>
      <c r="E4" s="49"/>
      <c r="F4" s="49"/>
      <c r="G4" s="49"/>
      <c r="I4" t="s">
        <v>1</v>
      </c>
      <c r="J4" s="37" t="s">
        <v>24</v>
      </c>
      <c r="K4" s="37"/>
      <c r="M4" t="s">
        <v>2</v>
      </c>
      <c r="N4" s="38">
        <v>45098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" t="s">
        <v>28</v>
      </c>
      <c r="D9" s="40" t="s">
        <v>30</v>
      </c>
      <c r="E9" s="40"/>
      <c r="F9" s="40"/>
      <c r="G9" s="40"/>
      <c r="H9" s="40"/>
      <c r="I9" s="40"/>
      <c r="J9" s="4">
        <v>41</v>
      </c>
      <c r="K9" s="4">
        <v>0</v>
      </c>
      <c r="L9" s="5">
        <v>0</v>
      </c>
      <c r="M9" s="5">
        <v>20</v>
      </c>
      <c r="N9" s="5">
        <v>0</v>
      </c>
      <c r="O9" s="5">
        <v>0</v>
      </c>
      <c r="P9" s="5">
        <v>0</v>
      </c>
      <c r="Q9" s="14">
        <f>SUM(J9:P9)/4</f>
        <v>15.25</v>
      </c>
    </row>
    <row r="10" spans="2:18" x14ac:dyDescent="0.25">
      <c r="B10" s="7">
        <f>B9+1</f>
        <v>2</v>
      </c>
      <c r="C10" s="3" t="s">
        <v>29</v>
      </c>
      <c r="D10" s="40" t="s">
        <v>31</v>
      </c>
      <c r="E10" s="40"/>
      <c r="F10" s="40"/>
      <c r="G10" s="40"/>
      <c r="H10" s="40"/>
      <c r="I10" s="40"/>
      <c r="J10" s="4">
        <v>100</v>
      </c>
      <c r="K10" s="5">
        <v>98</v>
      </c>
      <c r="L10" s="5">
        <v>93</v>
      </c>
      <c r="M10" s="5">
        <v>97</v>
      </c>
      <c r="N10" s="5">
        <v>0</v>
      </c>
      <c r="O10" s="5">
        <v>0</v>
      </c>
      <c r="P10" s="5">
        <v>0</v>
      </c>
      <c r="Q10" s="14">
        <f>SUM(J10:P10)/4</f>
        <v>97</v>
      </c>
    </row>
    <row r="11" spans="2:18" x14ac:dyDescent="0.25">
      <c r="B11" s="7">
        <f t="shared" ref="B11:B53" si="0">B10+1</f>
        <v>3</v>
      </c>
      <c r="C11" s="7"/>
      <c r="D11" s="32"/>
      <c r="E11" s="32"/>
      <c r="F11" s="32"/>
      <c r="G11" s="32"/>
      <c r="H11" s="32"/>
      <c r="I11" s="32"/>
      <c r="J11" s="4"/>
      <c r="K11" s="5"/>
      <c r="L11" s="5"/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7"/>
      <c r="D12" s="32"/>
      <c r="E12" s="32"/>
      <c r="F12" s="32"/>
      <c r="G12" s="32"/>
      <c r="H12" s="32"/>
      <c r="I12" s="32"/>
      <c r="J12" s="4"/>
      <c r="K12" s="5"/>
      <c r="L12" s="5"/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7"/>
      <c r="D13" s="32"/>
      <c r="E13" s="32"/>
      <c r="F13" s="32"/>
      <c r="G13" s="32"/>
      <c r="H13" s="32"/>
      <c r="I13" s="32"/>
      <c r="J13" s="4"/>
      <c r="K13" s="5"/>
      <c r="L13" s="5"/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7"/>
      <c r="D14" s="32"/>
      <c r="E14" s="32"/>
      <c r="F14" s="32"/>
      <c r="G14" s="32"/>
      <c r="H14" s="32"/>
      <c r="I14" s="32"/>
      <c r="J14" s="4"/>
      <c r="K14" s="5"/>
      <c r="L14" s="5"/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/>
      <c r="D15" s="32"/>
      <c r="E15" s="32"/>
      <c r="F15" s="32"/>
      <c r="G15" s="32"/>
      <c r="H15" s="32"/>
      <c r="I15" s="32"/>
      <c r="J15" s="4"/>
      <c r="K15" s="5"/>
      <c r="L15" s="5"/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/>
      <c r="D16" s="32"/>
      <c r="E16" s="32"/>
      <c r="F16" s="32"/>
      <c r="G16" s="32"/>
      <c r="H16" s="32"/>
      <c r="I16" s="32"/>
      <c r="J16" s="4"/>
      <c r="K16" s="5"/>
      <c r="L16" s="5"/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/>
      <c r="D17" s="32"/>
      <c r="E17" s="32"/>
      <c r="F17" s="32"/>
      <c r="G17" s="32"/>
      <c r="H17" s="32"/>
      <c r="I17" s="32"/>
      <c r="J17" s="4"/>
      <c r="K17" s="5"/>
      <c r="L17" s="5"/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/>
      <c r="D18" s="32"/>
      <c r="E18" s="32"/>
      <c r="F18" s="32"/>
      <c r="G18" s="32"/>
      <c r="H18" s="32"/>
      <c r="I18" s="32"/>
      <c r="J18" s="4"/>
      <c r="K18" s="5"/>
      <c r="L18" s="5"/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/>
      <c r="D19" s="32"/>
      <c r="E19" s="32"/>
      <c r="F19" s="32"/>
      <c r="G19" s="32"/>
      <c r="H19" s="32"/>
      <c r="I19" s="32"/>
      <c r="J19" s="4"/>
      <c r="K19" s="5"/>
      <c r="L19" s="5"/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/>
      <c r="D20" s="32"/>
      <c r="E20" s="32"/>
      <c r="F20" s="32"/>
      <c r="G20" s="32"/>
      <c r="H20" s="32"/>
      <c r="I20" s="32"/>
      <c r="J20" s="4"/>
      <c r="K20" s="5"/>
      <c r="L20" s="5"/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/>
      <c r="D21" s="32"/>
      <c r="E21" s="32"/>
      <c r="F21" s="32"/>
      <c r="G21" s="32"/>
      <c r="H21" s="32"/>
      <c r="I21" s="32"/>
      <c r="J21" s="4"/>
      <c r="K21" s="5"/>
      <c r="L21" s="5"/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/>
      <c r="D22" s="32"/>
      <c r="E22" s="32"/>
      <c r="F22" s="32"/>
      <c r="G22" s="32"/>
      <c r="H22" s="32"/>
      <c r="I22" s="32"/>
      <c r="J22" s="4"/>
      <c r="K22" s="5"/>
      <c r="L22" s="5"/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/>
      <c r="D23" s="32"/>
      <c r="E23" s="32"/>
      <c r="F23" s="32"/>
      <c r="G23" s="32"/>
      <c r="H23" s="32"/>
      <c r="I23" s="32"/>
      <c r="J23" s="4"/>
      <c r="K23" s="5"/>
      <c r="L23" s="5"/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/>
      <c r="D24" s="32"/>
      <c r="E24" s="32"/>
      <c r="F24" s="32"/>
      <c r="G24" s="32"/>
      <c r="H24" s="32"/>
      <c r="I24" s="32"/>
      <c r="J24" s="4"/>
      <c r="K24" s="5"/>
      <c r="L24" s="5"/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/>
      <c r="D25" s="32"/>
      <c r="E25" s="32"/>
      <c r="F25" s="32"/>
      <c r="G25" s="32"/>
      <c r="H25" s="32"/>
      <c r="I25" s="32"/>
      <c r="J25" s="4"/>
      <c r="K25" s="5"/>
      <c r="L25" s="5"/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/>
      <c r="D26" s="32"/>
      <c r="E26" s="32"/>
      <c r="F26" s="32"/>
      <c r="G26" s="32"/>
      <c r="H26" s="32"/>
      <c r="I26" s="32"/>
      <c r="J26" s="4"/>
      <c r="K26" s="5"/>
      <c r="L26" s="5"/>
      <c r="M26" s="5"/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32"/>
      <c r="E27" s="32"/>
      <c r="F27" s="32"/>
      <c r="G27" s="32"/>
      <c r="H27" s="32"/>
      <c r="I27" s="32"/>
      <c r="J27" s="19"/>
      <c r="K27" s="4"/>
      <c r="L27" s="4"/>
      <c r="M27" s="4"/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32"/>
      <c r="E28" s="32"/>
      <c r="F28" s="32"/>
      <c r="G28" s="32"/>
      <c r="H28" s="32"/>
      <c r="I28" s="32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32"/>
      <c r="E29" s="32"/>
      <c r="F29" s="32"/>
      <c r="G29" s="32"/>
      <c r="H29" s="32"/>
      <c r="I29" s="32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32"/>
      <c r="E30" s="32"/>
      <c r="F30" s="32"/>
      <c r="G30" s="32"/>
      <c r="H30" s="32"/>
      <c r="I30" s="32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32"/>
      <c r="E31" s="32"/>
      <c r="F31" s="32"/>
      <c r="G31" s="32"/>
      <c r="H31" s="32"/>
      <c r="I31" s="32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32"/>
      <c r="E32" s="32"/>
      <c r="F32" s="32"/>
      <c r="G32" s="32"/>
      <c r="H32" s="32"/>
      <c r="I32" s="32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32"/>
      <c r="E33" s="32"/>
      <c r="F33" s="32"/>
      <c r="G33" s="32"/>
      <c r="H33" s="32"/>
      <c r="I33" s="32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32"/>
      <c r="E34" s="32"/>
      <c r="F34" s="32"/>
      <c r="G34" s="32"/>
      <c r="H34" s="32"/>
      <c r="I34" s="32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32"/>
      <c r="E35" s="32"/>
      <c r="F35" s="32"/>
      <c r="G35" s="32"/>
      <c r="H35" s="32"/>
      <c r="I35" s="32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32"/>
      <c r="E49" s="32"/>
      <c r="F49" s="32"/>
      <c r="G49" s="32"/>
      <c r="H49" s="32"/>
      <c r="I49" s="32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32"/>
      <c r="E50" s="32"/>
      <c r="F50" s="32"/>
      <c r="G50" s="32"/>
      <c r="H50" s="32"/>
      <c r="I50" s="32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32"/>
      <c r="E51" s="32"/>
      <c r="F51" s="32"/>
      <c r="G51" s="32"/>
      <c r="H51" s="32"/>
      <c r="I51" s="32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32"/>
      <c r="E52" s="32"/>
      <c r="F52" s="32"/>
      <c r="G52" s="32"/>
      <c r="H52" s="32"/>
      <c r="I52" s="32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0"/>
      <c r="H54" s="45" t="s">
        <v>19</v>
      </c>
      <c r="I54" s="45"/>
      <c r="J54" s="23">
        <f>COUNTIF(J9:J53,"&gt;=70")</f>
        <v>1</v>
      </c>
      <c r="K54" s="23">
        <f t="shared" ref="K54:P54" si="1">COUNTIF(K9:K53,"&gt;=70")</f>
        <v>1</v>
      </c>
      <c r="L54" s="23">
        <f t="shared" si="1"/>
        <v>1</v>
      </c>
      <c r="M54" s="23">
        <f t="shared" si="1"/>
        <v>1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1</v>
      </c>
    </row>
    <row r="55" spans="2:17" x14ac:dyDescent="0.25">
      <c r="C55" s="31"/>
      <c r="D55" s="31"/>
      <c r="E55" s="11"/>
      <c r="H55" s="46" t="s">
        <v>20</v>
      </c>
      <c r="I55" s="46"/>
      <c r="J55" s="24">
        <f>COUNTIF(J9:J53,"&lt;70")</f>
        <v>1</v>
      </c>
      <c r="K55" s="24">
        <f t="shared" ref="K55:Q55" si="3">COUNTIF(K9:K53,"&lt;70")</f>
        <v>1</v>
      </c>
      <c r="L55" s="24">
        <f t="shared" si="3"/>
        <v>1</v>
      </c>
      <c r="M55" s="24">
        <f t="shared" si="3"/>
        <v>1</v>
      </c>
      <c r="N55" s="24">
        <f t="shared" si="3"/>
        <v>2</v>
      </c>
      <c r="O55" s="24">
        <f t="shared" si="3"/>
        <v>2</v>
      </c>
      <c r="P55" s="24">
        <f t="shared" si="3"/>
        <v>2</v>
      </c>
      <c r="Q55" s="24">
        <f t="shared" si="3"/>
        <v>1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</v>
      </c>
      <c r="K56" s="24">
        <f t="shared" ref="K56:Q56" si="4">COUNT(K9:K53)</f>
        <v>2</v>
      </c>
      <c r="L56" s="24">
        <f t="shared" si="4"/>
        <v>2</v>
      </c>
      <c r="M56" s="24">
        <f t="shared" si="4"/>
        <v>2</v>
      </c>
      <c r="N56" s="24">
        <f t="shared" si="4"/>
        <v>2</v>
      </c>
      <c r="O56" s="24">
        <f t="shared" si="4"/>
        <v>2</v>
      </c>
      <c r="P56" s="24">
        <f t="shared" si="4"/>
        <v>2</v>
      </c>
      <c r="Q56" s="24">
        <f t="shared" si="4"/>
        <v>2</v>
      </c>
    </row>
    <row r="57" spans="2:17" x14ac:dyDescent="0.25">
      <c r="C57" s="31"/>
      <c r="D57" s="31"/>
      <c r="E57" s="10"/>
      <c r="F57" s="12"/>
      <c r="H57" s="47" t="s">
        <v>16</v>
      </c>
      <c r="I57" s="47"/>
      <c r="J57" s="25">
        <f>J54/J56</f>
        <v>0.5</v>
      </c>
      <c r="K57" s="26">
        <f t="shared" ref="K57:Q57" si="5">K54/K56</f>
        <v>0.5</v>
      </c>
      <c r="L57" s="26">
        <f t="shared" si="5"/>
        <v>0.5</v>
      </c>
      <c r="M57" s="26">
        <f t="shared" si="5"/>
        <v>0.5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0.5</v>
      </c>
    </row>
    <row r="58" spans="2:17" x14ac:dyDescent="0.25">
      <c r="C58" s="31"/>
      <c r="D58" s="31"/>
      <c r="E58" s="10"/>
      <c r="F58" s="12"/>
      <c r="H58" s="47" t="s">
        <v>17</v>
      </c>
      <c r="I58" s="47"/>
      <c r="J58" s="25">
        <f>J55/J56</f>
        <v>0.5</v>
      </c>
      <c r="K58" s="25">
        <f t="shared" ref="K58:Q58" si="6">K55/K56</f>
        <v>0.5</v>
      </c>
      <c r="L58" s="26">
        <f t="shared" si="6"/>
        <v>0.5</v>
      </c>
      <c r="M58" s="26">
        <f t="shared" si="6"/>
        <v>0.5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0.5</v>
      </c>
    </row>
    <row r="59" spans="2:17" x14ac:dyDescent="0.25">
      <c r="C59" s="31"/>
      <c r="D59" s="3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20" zoomScaleNormal="12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26</v>
      </c>
      <c r="E4" s="49"/>
      <c r="F4" s="49"/>
      <c r="G4" s="49"/>
      <c r="I4" t="s">
        <v>1</v>
      </c>
      <c r="J4" s="37" t="s">
        <v>27</v>
      </c>
      <c r="K4" s="37"/>
      <c r="M4" t="s">
        <v>2</v>
      </c>
      <c r="N4" s="38">
        <v>45098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" t="s">
        <v>34</v>
      </c>
      <c r="D9" s="50" t="s">
        <v>39</v>
      </c>
      <c r="E9" s="51"/>
      <c r="F9" s="51"/>
      <c r="G9" s="51"/>
      <c r="H9" s="51"/>
      <c r="I9" s="52"/>
      <c r="J9" s="19">
        <v>92</v>
      </c>
      <c r="K9" s="19">
        <v>95</v>
      </c>
      <c r="L9" s="19">
        <v>80</v>
      </c>
      <c r="M9" s="19">
        <v>70</v>
      </c>
      <c r="N9" s="19">
        <v>77</v>
      </c>
      <c r="O9" s="19">
        <v>0</v>
      </c>
      <c r="P9" s="19">
        <v>0</v>
      </c>
      <c r="Q9" s="14">
        <f>SUM(J9:P9)/6</f>
        <v>69</v>
      </c>
    </row>
    <row r="10" spans="2:18" x14ac:dyDescent="0.25">
      <c r="B10" s="18">
        <f>B9+1</f>
        <v>2</v>
      </c>
      <c r="C10" s="3" t="s">
        <v>35</v>
      </c>
      <c r="D10" s="50" t="s">
        <v>40</v>
      </c>
      <c r="E10" s="51"/>
      <c r="F10" s="51"/>
      <c r="G10" s="51"/>
      <c r="H10" s="51"/>
      <c r="I10" s="52"/>
      <c r="J10" s="19">
        <v>80</v>
      </c>
      <c r="K10" s="19">
        <v>0</v>
      </c>
      <c r="L10" s="19">
        <v>0</v>
      </c>
      <c r="M10" s="19">
        <v>70</v>
      </c>
      <c r="N10" s="19">
        <v>0</v>
      </c>
      <c r="O10" s="19">
        <v>0</v>
      </c>
      <c r="P10" s="19">
        <v>0</v>
      </c>
      <c r="Q10" s="14">
        <f>SUM(J10:P10)/6</f>
        <v>25</v>
      </c>
    </row>
    <row r="11" spans="2:18" x14ac:dyDescent="0.25">
      <c r="B11" s="18">
        <f t="shared" ref="B11:B53" si="0">B10+1</f>
        <v>3</v>
      </c>
      <c r="C11" s="3" t="s">
        <v>36</v>
      </c>
      <c r="D11" s="50" t="s">
        <v>41</v>
      </c>
      <c r="E11" s="51"/>
      <c r="F11" s="51"/>
      <c r="G11" s="51"/>
      <c r="H11" s="51"/>
      <c r="I11" s="52"/>
      <c r="J11" s="19">
        <v>80</v>
      </c>
      <c r="K11" s="19">
        <v>100</v>
      </c>
      <c r="L11" s="19">
        <v>80</v>
      </c>
      <c r="M11" s="19">
        <v>90</v>
      </c>
      <c r="N11" s="19">
        <v>47</v>
      </c>
      <c r="O11" s="19">
        <v>0</v>
      </c>
      <c r="P11" s="19">
        <v>0</v>
      </c>
      <c r="Q11" s="14">
        <f t="shared" ref="Q11:Q13" si="1">SUM(J11:P11)/6</f>
        <v>66.166666666666671</v>
      </c>
    </row>
    <row r="12" spans="2:18" x14ac:dyDescent="0.25">
      <c r="B12" s="18">
        <f t="shared" si="0"/>
        <v>4</v>
      </c>
      <c r="C12" s="3" t="s">
        <v>37</v>
      </c>
      <c r="D12" s="50" t="s">
        <v>42</v>
      </c>
      <c r="E12" s="51"/>
      <c r="F12" s="51"/>
      <c r="G12" s="51"/>
      <c r="H12" s="51"/>
      <c r="I12" s="52"/>
      <c r="J12" s="19">
        <v>82</v>
      </c>
      <c r="K12" s="19">
        <v>94</v>
      </c>
      <c r="L12" s="19">
        <v>80</v>
      </c>
      <c r="M12" s="19">
        <v>70</v>
      </c>
      <c r="N12" s="19">
        <v>77</v>
      </c>
      <c r="O12" s="19">
        <v>0</v>
      </c>
      <c r="P12" s="19">
        <v>0</v>
      </c>
      <c r="Q12" s="14">
        <f t="shared" si="1"/>
        <v>67.166666666666671</v>
      </c>
    </row>
    <row r="13" spans="2:18" x14ac:dyDescent="0.25">
      <c r="B13" s="18">
        <f t="shared" si="0"/>
        <v>5</v>
      </c>
      <c r="C13" s="3" t="s">
        <v>38</v>
      </c>
      <c r="D13" s="50" t="s">
        <v>43</v>
      </c>
      <c r="E13" s="51"/>
      <c r="F13" s="51"/>
      <c r="G13" s="51"/>
      <c r="H13" s="51"/>
      <c r="I13" s="52"/>
      <c r="J13" s="19">
        <v>94</v>
      </c>
      <c r="K13" s="19">
        <v>81</v>
      </c>
      <c r="L13" s="19">
        <v>80</v>
      </c>
      <c r="M13" s="19">
        <v>80</v>
      </c>
      <c r="N13" s="19">
        <v>78</v>
      </c>
      <c r="O13" s="19">
        <v>0</v>
      </c>
      <c r="P13" s="19">
        <v>0</v>
      </c>
      <c r="Q13" s="14">
        <f t="shared" si="1"/>
        <v>68.833333333333329</v>
      </c>
    </row>
    <row r="14" spans="2:18" x14ac:dyDescent="0.25">
      <c r="B14" s="18">
        <f t="shared" si="0"/>
        <v>6</v>
      </c>
      <c r="C14" s="18"/>
      <c r="D14" s="32"/>
      <c r="E14" s="32"/>
      <c r="F14" s="32"/>
      <c r="G14" s="32"/>
      <c r="H14" s="32"/>
      <c r="I14" s="32"/>
      <c r="J14" s="19"/>
      <c r="K14" s="19"/>
      <c r="L14" s="19"/>
      <c r="M14" s="19"/>
      <c r="N14" s="19"/>
      <c r="O14" s="19"/>
      <c r="P14" s="19"/>
      <c r="Q14" s="14"/>
    </row>
    <row r="15" spans="2:18" x14ac:dyDescent="0.25">
      <c r="B15" s="18">
        <f t="shared" si="0"/>
        <v>7</v>
      </c>
      <c r="C15" s="18"/>
      <c r="D15" s="32"/>
      <c r="E15" s="32"/>
      <c r="F15" s="32"/>
      <c r="G15" s="32"/>
      <c r="H15" s="32"/>
      <c r="I15" s="32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0"/>
        <v>8</v>
      </c>
      <c r="C16" s="18"/>
      <c r="D16" s="32"/>
      <c r="E16" s="32"/>
      <c r="F16" s="32"/>
      <c r="G16" s="32"/>
      <c r="H16" s="32"/>
      <c r="I16" s="32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0"/>
        <v>9</v>
      </c>
      <c r="C17" s="18"/>
      <c r="D17" s="32"/>
      <c r="E17" s="32"/>
      <c r="F17" s="32"/>
      <c r="G17" s="32"/>
      <c r="H17" s="32"/>
      <c r="I17" s="32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0"/>
        <v>10</v>
      </c>
      <c r="C18" s="18"/>
      <c r="D18" s="32"/>
      <c r="E18" s="32"/>
      <c r="F18" s="32"/>
      <c r="G18" s="32"/>
      <c r="H18" s="32"/>
      <c r="I18" s="32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0"/>
        <v>11</v>
      </c>
      <c r="C19" s="18"/>
      <c r="D19" s="32"/>
      <c r="E19" s="32"/>
      <c r="F19" s="32"/>
      <c r="G19" s="32"/>
      <c r="H19" s="32"/>
      <c r="I19" s="32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0"/>
        <v>12</v>
      </c>
      <c r="C20" s="18"/>
      <c r="D20" s="32"/>
      <c r="E20" s="32"/>
      <c r="F20" s="32"/>
      <c r="G20" s="32"/>
      <c r="H20" s="32"/>
      <c r="I20" s="32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0"/>
        <v>13</v>
      </c>
      <c r="C21" s="18"/>
      <c r="D21" s="32"/>
      <c r="E21" s="32"/>
      <c r="F21" s="32"/>
      <c r="G21" s="32"/>
      <c r="H21" s="32"/>
      <c r="I21" s="32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0"/>
        <v>14</v>
      </c>
      <c r="C22" s="18"/>
      <c r="D22" s="32"/>
      <c r="E22" s="32"/>
      <c r="F22" s="32"/>
      <c r="G22" s="32"/>
      <c r="H22" s="32"/>
      <c r="I22" s="32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0"/>
        <v>15</v>
      </c>
      <c r="C23" s="18"/>
      <c r="D23" s="32"/>
      <c r="E23" s="32"/>
      <c r="F23" s="32"/>
      <c r="G23" s="32"/>
      <c r="H23" s="32"/>
      <c r="I23" s="32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0"/>
        <v>16</v>
      </c>
      <c r="C24" s="18"/>
      <c r="D24" s="32"/>
      <c r="E24" s="32"/>
      <c r="F24" s="32"/>
      <c r="G24" s="32"/>
      <c r="H24" s="32"/>
      <c r="I24" s="32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0"/>
        <v>17</v>
      </c>
      <c r="C25" s="18"/>
      <c r="D25" s="32"/>
      <c r="E25" s="32"/>
      <c r="F25" s="32"/>
      <c r="G25" s="32"/>
      <c r="H25" s="32"/>
      <c r="I25" s="32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0"/>
        <v>18</v>
      </c>
      <c r="C26" s="18"/>
      <c r="D26" s="32"/>
      <c r="E26" s="32"/>
      <c r="F26" s="32"/>
      <c r="G26" s="32"/>
      <c r="H26" s="32"/>
      <c r="I26" s="32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0"/>
        <v>19</v>
      </c>
      <c r="C27" s="18"/>
      <c r="D27" s="32"/>
      <c r="E27" s="32"/>
      <c r="F27" s="32"/>
      <c r="G27" s="32"/>
      <c r="H27" s="32"/>
      <c r="I27" s="32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32"/>
      <c r="E28" s="32"/>
      <c r="F28" s="32"/>
      <c r="G28" s="32"/>
      <c r="H28" s="32"/>
      <c r="I28" s="32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32"/>
      <c r="E29" s="32"/>
      <c r="F29" s="32"/>
      <c r="G29" s="32"/>
      <c r="H29" s="32"/>
      <c r="I29" s="32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32"/>
      <c r="E30" s="32"/>
      <c r="F30" s="32"/>
      <c r="G30" s="32"/>
      <c r="H30" s="32"/>
      <c r="I30" s="3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32"/>
      <c r="E31" s="32"/>
      <c r="F31" s="32"/>
      <c r="G31" s="32"/>
      <c r="H31" s="32"/>
      <c r="I31" s="32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32"/>
      <c r="E32" s="32"/>
      <c r="F32" s="32"/>
      <c r="G32" s="32"/>
      <c r="H32" s="32"/>
      <c r="I32" s="32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32"/>
      <c r="E33" s="32"/>
      <c r="F33" s="32"/>
      <c r="G33" s="32"/>
      <c r="H33" s="32"/>
      <c r="I33" s="32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5</v>
      </c>
      <c r="K54" s="23">
        <f t="shared" ref="K54:P54" si="2">COUNTIF(K9:K53,"&gt;=70")</f>
        <v>4</v>
      </c>
      <c r="L54" s="23">
        <f t="shared" si="2"/>
        <v>4</v>
      </c>
      <c r="M54" s="23">
        <f t="shared" si="2"/>
        <v>5</v>
      </c>
      <c r="N54" s="23">
        <f t="shared" si="2"/>
        <v>3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0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0</v>
      </c>
      <c r="N55" s="24">
        <f t="shared" si="4"/>
        <v>2</v>
      </c>
      <c r="O55" s="24">
        <f t="shared" si="4"/>
        <v>5</v>
      </c>
      <c r="P55" s="24">
        <f t="shared" si="4"/>
        <v>5</v>
      </c>
      <c r="Q55" s="24">
        <f t="shared" si="4"/>
        <v>5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5</v>
      </c>
      <c r="K56" s="24">
        <f t="shared" ref="K56:Q56" si="5">COUNT(K9:K53)</f>
        <v>5</v>
      </c>
      <c r="L56" s="24">
        <f t="shared" si="5"/>
        <v>5</v>
      </c>
      <c r="M56" s="24">
        <f t="shared" si="5"/>
        <v>5</v>
      </c>
      <c r="N56" s="24">
        <f t="shared" si="5"/>
        <v>5</v>
      </c>
      <c r="O56" s="24">
        <f t="shared" si="5"/>
        <v>5</v>
      </c>
      <c r="P56" s="24">
        <f t="shared" si="5"/>
        <v>5</v>
      </c>
      <c r="Q56" s="24">
        <f t="shared" si="5"/>
        <v>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6">K54/K56</f>
        <v>0.8</v>
      </c>
      <c r="L57" s="26">
        <f t="shared" si="6"/>
        <v>0.8</v>
      </c>
      <c r="M57" s="26">
        <f t="shared" si="6"/>
        <v>1</v>
      </c>
      <c r="N57" s="26">
        <f t="shared" si="6"/>
        <v>0.6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7">K55/K56</f>
        <v>0.2</v>
      </c>
      <c r="L58" s="26">
        <f t="shared" si="7"/>
        <v>0.2</v>
      </c>
      <c r="M58" s="26">
        <f t="shared" si="7"/>
        <v>0</v>
      </c>
      <c r="N58" s="26">
        <f t="shared" si="7"/>
        <v>0.4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0" zoomScale="110" zoomScaleNormal="110" workbookViewId="0">
      <selection activeCell="V16" sqref="V16:V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44</v>
      </c>
      <c r="E4" s="49"/>
      <c r="F4" s="49"/>
      <c r="G4" s="49"/>
      <c r="I4" t="s">
        <v>1</v>
      </c>
      <c r="J4" s="37" t="s">
        <v>45</v>
      </c>
      <c r="K4" s="37"/>
      <c r="M4" t="s">
        <v>2</v>
      </c>
      <c r="N4" s="38">
        <v>45098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46</v>
      </c>
      <c r="D9" s="50" t="s">
        <v>73</v>
      </c>
      <c r="E9" s="51"/>
      <c r="F9" s="51"/>
      <c r="G9" s="51"/>
      <c r="H9" s="51"/>
      <c r="I9" s="52"/>
      <c r="J9" s="19">
        <v>100</v>
      </c>
      <c r="K9" s="19">
        <v>93</v>
      </c>
      <c r="L9" s="19">
        <v>98</v>
      </c>
      <c r="M9" s="19">
        <v>100</v>
      </c>
      <c r="N9" s="19">
        <v>97</v>
      </c>
      <c r="O9" s="19">
        <v>0</v>
      </c>
      <c r="P9" s="19">
        <v>0</v>
      </c>
      <c r="Q9" s="14">
        <f>SUM(J9:P9)/6</f>
        <v>81.333333333333329</v>
      </c>
    </row>
    <row r="10" spans="2:18" x14ac:dyDescent="0.25">
      <c r="B10" s="18">
        <f>B9+1</f>
        <v>2</v>
      </c>
      <c r="C10" s="29" t="s">
        <v>47</v>
      </c>
      <c r="D10" s="50" t="s">
        <v>74</v>
      </c>
      <c r="E10" s="51"/>
      <c r="F10" s="51"/>
      <c r="G10" s="51"/>
      <c r="H10" s="51"/>
      <c r="I10" s="52"/>
      <c r="J10" s="19">
        <v>100</v>
      </c>
      <c r="K10" s="19">
        <v>96</v>
      </c>
      <c r="L10" s="19">
        <v>100</v>
      </c>
      <c r="M10" s="19">
        <v>100</v>
      </c>
      <c r="N10" s="19">
        <v>100</v>
      </c>
      <c r="O10" s="19">
        <v>0</v>
      </c>
      <c r="P10" s="19">
        <v>0</v>
      </c>
      <c r="Q10" s="14">
        <f t="shared" ref="Q10:Q35" si="0">SUM(J10:P10)/6</f>
        <v>82.666666666666671</v>
      </c>
    </row>
    <row r="11" spans="2:18" x14ac:dyDescent="0.25">
      <c r="B11" s="18">
        <f t="shared" ref="B11:B53" si="1">B10+1</f>
        <v>3</v>
      </c>
      <c r="C11" s="29" t="s">
        <v>48</v>
      </c>
      <c r="D11" s="50" t="s">
        <v>75</v>
      </c>
      <c r="E11" s="51"/>
      <c r="F11" s="51"/>
      <c r="G11" s="51"/>
      <c r="H11" s="51"/>
      <c r="I11" s="52"/>
      <c r="J11" s="19">
        <v>100</v>
      </c>
      <c r="K11" s="19">
        <v>93</v>
      </c>
      <c r="L11" s="19">
        <v>98</v>
      </c>
      <c r="M11" s="19">
        <v>100</v>
      </c>
      <c r="N11" s="19">
        <v>97</v>
      </c>
      <c r="O11" s="19">
        <v>0</v>
      </c>
      <c r="P11" s="19">
        <v>0</v>
      </c>
      <c r="Q11" s="14">
        <f t="shared" si="0"/>
        <v>81.333333333333329</v>
      </c>
    </row>
    <row r="12" spans="2:18" x14ac:dyDescent="0.25">
      <c r="B12" s="18">
        <f t="shared" si="1"/>
        <v>4</v>
      </c>
      <c r="C12" s="29" t="s">
        <v>49</v>
      </c>
      <c r="D12" s="40" t="s">
        <v>76</v>
      </c>
      <c r="E12" s="40"/>
      <c r="F12" s="40"/>
      <c r="G12" s="40"/>
      <c r="H12" s="40"/>
      <c r="I12" s="40"/>
      <c r="J12" s="19">
        <v>94</v>
      </c>
      <c r="K12" s="19">
        <v>96</v>
      </c>
      <c r="L12" s="19">
        <v>98</v>
      </c>
      <c r="M12" s="19">
        <v>99</v>
      </c>
      <c r="N12" s="19">
        <v>91</v>
      </c>
      <c r="O12" s="19">
        <v>0</v>
      </c>
      <c r="P12" s="19">
        <v>0</v>
      </c>
      <c r="Q12" s="14">
        <f t="shared" si="0"/>
        <v>79.666666666666671</v>
      </c>
    </row>
    <row r="13" spans="2:18" x14ac:dyDescent="0.25">
      <c r="B13" s="18">
        <f t="shared" si="1"/>
        <v>5</v>
      </c>
      <c r="C13" s="29" t="s">
        <v>50</v>
      </c>
      <c r="D13" s="40" t="s">
        <v>77</v>
      </c>
      <c r="E13" s="40"/>
      <c r="F13" s="40"/>
      <c r="G13" s="40"/>
      <c r="H13" s="40"/>
      <c r="I13" s="40"/>
      <c r="J13" s="19">
        <v>94</v>
      </c>
      <c r="K13" s="19">
        <v>96</v>
      </c>
      <c r="L13" s="19">
        <v>98</v>
      </c>
      <c r="M13" s="19">
        <v>97</v>
      </c>
      <c r="N13" s="19">
        <v>91</v>
      </c>
      <c r="O13" s="19">
        <v>0</v>
      </c>
      <c r="P13" s="19">
        <v>0</v>
      </c>
      <c r="Q13" s="14">
        <f t="shared" si="0"/>
        <v>79.333333333333329</v>
      </c>
    </row>
    <row r="14" spans="2:18" x14ac:dyDescent="0.25">
      <c r="B14" s="18">
        <f t="shared" si="1"/>
        <v>6</v>
      </c>
      <c r="C14" s="29" t="s">
        <v>51</v>
      </c>
      <c r="D14" s="40" t="s">
        <v>78</v>
      </c>
      <c r="E14" s="40"/>
      <c r="F14" s="40"/>
      <c r="G14" s="40"/>
      <c r="H14" s="40"/>
      <c r="I14" s="40"/>
      <c r="J14" s="19">
        <v>100</v>
      </c>
      <c r="K14" s="19">
        <v>96</v>
      </c>
      <c r="L14" s="19">
        <v>98</v>
      </c>
      <c r="M14" s="19">
        <v>100</v>
      </c>
      <c r="N14" s="19">
        <v>98</v>
      </c>
      <c r="O14" s="19">
        <v>0</v>
      </c>
      <c r="P14" s="19">
        <v>0</v>
      </c>
      <c r="Q14" s="14">
        <f t="shared" si="0"/>
        <v>82</v>
      </c>
    </row>
    <row r="15" spans="2:18" x14ac:dyDescent="0.25">
      <c r="B15" s="18">
        <f t="shared" si="1"/>
        <v>7</v>
      </c>
      <c r="C15" s="29" t="s">
        <v>52</v>
      </c>
      <c r="D15" s="40" t="s">
        <v>79</v>
      </c>
      <c r="E15" s="40"/>
      <c r="F15" s="40"/>
      <c r="G15" s="40"/>
      <c r="H15" s="40"/>
      <c r="I15" s="40"/>
      <c r="J15" s="19">
        <v>100</v>
      </c>
      <c r="K15" s="19">
        <v>96</v>
      </c>
      <c r="L15" s="19">
        <v>100</v>
      </c>
      <c r="M15" s="19">
        <v>100</v>
      </c>
      <c r="N15" s="19">
        <v>100</v>
      </c>
      <c r="O15" s="19">
        <v>0</v>
      </c>
      <c r="P15" s="19">
        <v>0</v>
      </c>
      <c r="Q15" s="14">
        <f t="shared" si="0"/>
        <v>82.666666666666671</v>
      </c>
    </row>
    <row r="16" spans="2:18" x14ac:dyDescent="0.25">
      <c r="B16" s="18">
        <f t="shared" si="1"/>
        <v>8</v>
      </c>
      <c r="C16" s="29" t="s">
        <v>53</v>
      </c>
      <c r="D16" s="40" t="s">
        <v>80</v>
      </c>
      <c r="E16" s="40"/>
      <c r="F16" s="40"/>
      <c r="G16" s="40"/>
      <c r="H16" s="40"/>
      <c r="I16" s="40"/>
      <c r="J16" s="19">
        <v>100</v>
      </c>
      <c r="K16" s="19">
        <v>96</v>
      </c>
      <c r="L16" s="19">
        <v>98</v>
      </c>
      <c r="M16" s="19">
        <v>100</v>
      </c>
      <c r="N16" s="19">
        <v>95</v>
      </c>
      <c r="O16" s="19">
        <v>0</v>
      </c>
      <c r="P16" s="19">
        <v>0</v>
      </c>
      <c r="Q16" s="14">
        <f t="shared" si="0"/>
        <v>81.5</v>
      </c>
    </row>
    <row r="17" spans="2:17" x14ac:dyDescent="0.25">
      <c r="B17" s="18">
        <f t="shared" si="1"/>
        <v>9</v>
      </c>
      <c r="C17" s="29" t="s">
        <v>54</v>
      </c>
      <c r="D17" s="40" t="s">
        <v>81</v>
      </c>
      <c r="E17" s="40"/>
      <c r="F17" s="40"/>
      <c r="G17" s="40"/>
      <c r="H17" s="40"/>
      <c r="I17" s="40"/>
      <c r="J17" s="19">
        <v>100</v>
      </c>
      <c r="K17" s="19">
        <v>96</v>
      </c>
      <c r="L17" s="19">
        <v>98</v>
      </c>
      <c r="M17" s="19">
        <v>100</v>
      </c>
      <c r="N17" s="19">
        <v>98</v>
      </c>
      <c r="O17" s="19">
        <v>0</v>
      </c>
      <c r="P17" s="19">
        <v>0</v>
      </c>
      <c r="Q17" s="14">
        <f t="shared" si="0"/>
        <v>82</v>
      </c>
    </row>
    <row r="18" spans="2:17" x14ac:dyDescent="0.25">
      <c r="B18" s="18">
        <f t="shared" si="1"/>
        <v>10</v>
      </c>
      <c r="C18" s="3" t="s">
        <v>55</v>
      </c>
      <c r="D18" s="40" t="s">
        <v>82</v>
      </c>
      <c r="E18" s="40"/>
      <c r="F18" s="40"/>
      <c r="G18" s="40"/>
      <c r="H18" s="40"/>
      <c r="I18" s="40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9" t="s">
        <v>56</v>
      </c>
      <c r="D19" s="40" t="s">
        <v>83</v>
      </c>
      <c r="E19" s="40"/>
      <c r="F19" s="40"/>
      <c r="G19" s="40"/>
      <c r="H19" s="40"/>
      <c r="I19" s="40"/>
      <c r="J19" s="19">
        <v>100</v>
      </c>
      <c r="K19" s="19">
        <v>96</v>
      </c>
      <c r="L19" s="19">
        <v>100</v>
      </c>
      <c r="M19" s="19">
        <v>100</v>
      </c>
      <c r="N19" s="19">
        <v>100</v>
      </c>
      <c r="O19" s="19">
        <v>0</v>
      </c>
      <c r="P19" s="19">
        <v>0</v>
      </c>
      <c r="Q19" s="14">
        <f t="shared" si="0"/>
        <v>82.666666666666671</v>
      </c>
    </row>
    <row r="20" spans="2:17" x14ac:dyDescent="0.25">
      <c r="B20" s="18">
        <f t="shared" si="1"/>
        <v>12</v>
      </c>
      <c r="C20" s="29" t="s">
        <v>57</v>
      </c>
      <c r="D20" s="40" t="s">
        <v>84</v>
      </c>
      <c r="E20" s="40"/>
      <c r="F20" s="40"/>
      <c r="G20" s="40"/>
      <c r="H20" s="40"/>
      <c r="I20" s="40"/>
      <c r="J20" s="19">
        <v>100</v>
      </c>
      <c r="K20" s="19">
        <v>96</v>
      </c>
      <c r="L20" s="19">
        <v>100</v>
      </c>
      <c r="M20" s="19">
        <v>100</v>
      </c>
      <c r="N20" s="19">
        <v>100</v>
      </c>
      <c r="O20" s="19">
        <v>0</v>
      </c>
      <c r="P20" s="19">
        <v>0</v>
      </c>
      <c r="Q20" s="14">
        <f t="shared" si="0"/>
        <v>82.666666666666671</v>
      </c>
    </row>
    <row r="21" spans="2:17" x14ac:dyDescent="0.25">
      <c r="B21" s="18">
        <f t="shared" si="1"/>
        <v>13</v>
      </c>
      <c r="C21" s="29" t="s">
        <v>58</v>
      </c>
      <c r="D21" s="40" t="s">
        <v>85</v>
      </c>
      <c r="E21" s="40"/>
      <c r="F21" s="40"/>
      <c r="G21" s="40"/>
      <c r="H21" s="40"/>
      <c r="I21" s="40"/>
      <c r="J21" s="19">
        <v>94</v>
      </c>
      <c r="K21" s="19">
        <v>96</v>
      </c>
      <c r="L21" s="19">
        <v>98</v>
      </c>
      <c r="M21" s="19">
        <v>98</v>
      </c>
      <c r="N21" s="19">
        <v>91</v>
      </c>
      <c r="O21" s="19">
        <v>0</v>
      </c>
      <c r="P21" s="19">
        <v>0</v>
      </c>
      <c r="Q21" s="14">
        <f t="shared" si="0"/>
        <v>79.5</v>
      </c>
    </row>
    <row r="22" spans="2:17" x14ac:dyDescent="0.25">
      <c r="B22" s="18">
        <f t="shared" si="1"/>
        <v>14</v>
      </c>
      <c r="C22" s="29" t="s">
        <v>59</v>
      </c>
      <c r="D22" s="40" t="s">
        <v>86</v>
      </c>
      <c r="E22" s="40"/>
      <c r="F22" s="40"/>
      <c r="G22" s="40"/>
      <c r="H22" s="40"/>
      <c r="I22" s="40"/>
      <c r="J22" s="19">
        <v>94</v>
      </c>
      <c r="K22" s="19">
        <v>96</v>
      </c>
      <c r="L22" s="19">
        <v>98</v>
      </c>
      <c r="M22" s="19">
        <v>90</v>
      </c>
      <c r="N22" s="19">
        <v>91</v>
      </c>
      <c r="O22" s="19">
        <v>0</v>
      </c>
      <c r="P22" s="19">
        <v>0</v>
      </c>
      <c r="Q22" s="14">
        <f t="shared" si="0"/>
        <v>78.166666666666671</v>
      </c>
    </row>
    <row r="23" spans="2:17" x14ac:dyDescent="0.25">
      <c r="B23" s="18">
        <f t="shared" si="1"/>
        <v>15</v>
      </c>
      <c r="C23" s="29" t="s">
        <v>60</v>
      </c>
      <c r="D23" s="40" t="s">
        <v>87</v>
      </c>
      <c r="E23" s="40"/>
      <c r="F23" s="40"/>
      <c r="G23" s="40"/>
      <c r="H23" s="40"/>
      <c r="I23" s="40"/>
      <c r="J23" s="19">
        <v>100</v>
      </c>
      <c r="K23" s="19">
        <v>96</v>
      </c>
      <c r="L23" s="19">
        <v>98</v>
      </c>
      <c r="M23" s="19">
        <v>100</v>
      </c>
      <c r="N23" s="19">
        <v>98</v>
      </c>
      <c r="O23" s="19">
        <v>0</v>
      </c>
      <c r="P23" s="19">
        <v>0</v>
      </c>
      <c r="Q23" s="14">
        <f t="shared" si="0"/>
        <v>82</v>
      </c>
    </row>
    <row r="24" spans="2:17" x14ac:dyDescent="0.25">
      <c r="B24" s="18">
        <f t="shared" si="1"/>
        <v>16</v>
      </c>
      <c r="C24" s="29" t="s">
        <v>61</v>
      </c>
      <c r="D24" s="40" t="s">
        <v>88</v>
      </c>
      <c r="E24" s="40"/>
      <c r="F24" s="40"/>
      <c r="G24" s="40"/>
      <c r="H24" s="40"/>
      <c r="I24" s="40"/>
      <c r="J24" s="19">
        <v>100</v>
      </c>
      <c r="K24" s="19">
        <v>96</v>
      </c>
      <c r="L24" s="19">
        <v>100</v>
      </c>
      <c r="M24" s="19">
        <v>100</v>
      </c>
      <c r="N24" s="19">
        <v>100</v>
      </c>
      <c r="O24" s="19">
        <v>0</v>
      </c>
      <c r="P24" s="19">
        <v>0</v>
      </c>
      <c r="Q24" s="14">
        <f t="shared" si="0"/>
        <v>82.666666666666671</v>
      </c>
    </row>
    <row r="25" spans="2:17" x14ac:dyDescent="0.25">
      <c r="B25" s="18">
        <f t="shared" si="1"/>
        <v>17</v>
      </c>
      <c r="C25" s="29" t="s">
        <v>62</v>
      </c>
      <c r="D25" s="40" t="s">
        <v>89</v>
      </c>
      <c r="E25" s="40"/>
      <c r="F25" s="40"/>
      <c r="G25" s="40"/>
      <c r="H25" s="40"/>
      <c r="I25" s="40"/>
      <c r="J25" s="19">
        <v>100</v>
      </c>
      <c r="K25" s="19">
        <v>96</v>
      </c>
      <c r="L25" s="19">
        <v>98</v>
      </c>
      <c r="M25" s="19">
        <v>99</v>
      </c>
      <c r="N25" s="19">
        <v>98</v>
      </c>
      <c r="O25" s="19">
        <v>0</v>
      </c>
      <c r="P25" s="19">
        <v>0</v>
      </c>
      <c r="Q25" s="14">
        <f t="shared" si="0"/>
        <v>81.833333333333329</v>
      </c>
    </row>
    <row r="26" spans="2:17" x14ac:dyDescent="0.25">
      <c r="B26" s="18">
        <f t="shared" si="1"/>
        <v>18</v>
      </c>
      <c r="C26" s="29" t="s">
        <v>63</v>
      </c>
      <c r="D26" s="40" t="s">
        <v>90</v>
      </c>
      <c r="E26" s="40"/>
      <c r="F26" s="40"/>
      <c r="G26" s="40"/>
      <c r="H26" s="40"/>
      <c r="I26" s="40"/>
      <c r="J26" s="19">
        <v>100</v>
      </c>
      <c r="K26" s="19">
        <v>96</v>
      </c>
      <c r="L26" s="19">
        <v>98</v>
      </c>
      <c r="M26" s="19">
        <v>100</v>
      </c>
      <c r="N26" s="19">
        <v>95</v>
      </c>
      <c r="O26" s="19">
        <v>0</v>
      </c>
      <c r="P26" s="19">
        <v>0</v>
      </c>
      <c r="Q26" s="14">
        <f t="shared" si="0"/>
        <v>81.5</v>
      </c>
    </row>
    <row r="27" spans="2:17" x14ac:dyDescent="0.25">
      <c r="B27" s="18">
        <f t="shared" si="1"/>
        <v>19</v>
      </c>
      <c r="C27" s="29" t="s">
        <v>64</v>
      </c>
      <c r="D27" s="40" t="s">
        <v>91</v>
      </c>
      <c r="E27" s="40"/>
      <c r="F27" s="40"/>
      <c r="G27" s="40"/>
      <c r="H27" s="40"/>
      <c r="I27" s="40"/>
      <c r="J27" s="19">
        <v>94</v>
      </c>
      <c r="K27" s="19">
        <v>90</v>
      </c>
      <c r="L27" s="19">
        <v>96</v>
      </c>
      <c r="M27" s="19">
        <v>98</v>
      </c>
      <c r="N27" s="19">
        <v>97</v>
      </c>
      <c r="O27" s="19">
        <v>0</v>
      </c>
      <c r="P27" s="19">
        <v>0</v>
      </c>
      <c r="Q27" s="14">
        <f t="shared" si="0"/>
        <v>79.166666666666671</v>
      </c>
    </row>
    <row r="28" spans="2:17" x14ac:dyDescent="0.25">
      <c r="B28" s="18">
        <f t="shared" si="1"/>
        <v>20</v>
      </c>
      <c r="C28" s="29" t="s">
        <v>65</v>
      </c>
      <c r="D28" s="40" t="s">
        <v>92</v>
      </c>
      <c r="E28" s="40"/>
      <c r="F28" s="40"/>
      <c r="G28" s="40"/>
      <c r="H28" s="40"/>
      <c r="I28" s="40"/>
      <c r="J28" s="19">
        <v>94</v>
      </c>
      <c r="K28" s="19">
        <v>90</v>
      </c>
      <c r="L28" s="19">
        <v>96</v>
      </c>
      <c r="M28" s="19">
        <v>98</v>
      </c>
      <c r="N28" s="19">
        <v>97</v>
      </c>
      <c r="O28" s="19">
        <v>0</v>
      </c>
      <c r="P28" s="19">
        <v>0</v>
      </c>
      <c r="Q28" s="14">
        <f t="shared" si="0"/>
        <v>79.166666666666671</v>
      </c>
    </row>
    <row r="29" spans="2:17" x14ac:dyDescent="0.25">
      <c r="B29" s="18">
        <f t="shared" si="1"/>
        <v>21</v>
      </c>
      <c r="C29" s="29" t="s">
        <v>66</v>
      </c>
      <c r="D29" s="40" t="s">
        <v>93</v>
      </c>
      <c r="E29" s="40"/>
      <c r="F29" s="40"/>
      <c r="G29" s="40"/>
      <c r="H29" s="40"/>
      <c r="I29" s="40"/>
      <c r="J29" s="19">
        <v>94</v>
      </c>
      <c r="K29" s="19">
        <v>96</v>
      </c>
      <c r="L29" s="19">
        <v>98</v>
      </c>
      <c r="M29" s="19">
        <v>98</v>
      </c>
      <c r="N29" s="19">
        <v>91</v>
      </c>
      <c r="O29" s="19">
        <v>0</v>
      </c>
      <c r="P29" s="19">
        <v>0</v>
      </c>
      <c r="Q29" s="14">
        <f t="shared" si="0"/>
        <v>79.5</v>
      </c>
    </row>
    <row r="30" spans="2:17" x14ac:dyDescent="0.25">
      <c r="B30" s="18">
        <f t="shared" si="1"/>
        <v>22</v>
      </c>
      <c r="C30" s="29" t="s">
        <v>67</v>
      </c>
      <c r="D30" s="40" t="s">
        <v>94</v>
      </c>
      <c r="E30" s="40"/>
      <c r="F30" s="40"/>
      <c r="G30" s="40"/>
      <c r="H30" s="40"/>
      <c r="I30" s="40"/>
      <c r="J30" s="19">
        <v>94</v>
      </c>
      <c r="K30" s="19">
        <v>96</v>
      </c>
      <c r="L30" s="19">
        <v>98</v>
      </c>
      <c r="M30" s="19">
        <v>98</v>
      </c>
      <c r="N30" s="19">
        <v>91</v>
      </c>
      <c r="O30" s="19">
        <v>0</v>
      </c>
      <c r="P30" s="19">
        <v>0</v>
      </c>
      <c r="Q30" s="14">
        <f t="shared" si="0"/>
        <v>79.5</v>
      </c>
    </row>
    <row r="31" spans="2:17" x14ac:dyDescent="0.25">
      <c r="B31" s="18">
        <f t="shared" si="1"/>
        <v>23</v>
      </c>
      <c r="C31" s="29" t="s">
        <v>68</v>
      </c>
      <c r="D31" s="40" t="s">
        <v>95</v>
      </c>
      <c r="E31" s="40"/>
      <c r="F31" s="40"/>
      <c r="G31" s="40"/>
      <c r="H31" s="40"/>
      <c r="I31" s="40"/>
      <c r="J31" s="19">
        <v>100</v>
      </c>
      <c r="K31" s="19">
        <v>93</v>
      </c>
      <c r="L31" s="19">
        <v>98</v>
      </c>
      <c r="M31" s="19">
        <v>100</v>
      </c>
      <c r="N31" s="19">
        <v>97</v>
      </c>
      <c r="O31" s="19">
        <v>0</v>
      </c>
      <c r="P31" s="19">
        <v>0</v>
      </c>
      <c r="Q31" s="14">
        <f t="shared" si="0"/>
        <v>81.333333333333329</v>
      </c>
    </row>
    <row r="32" spans="2:17" x14ac:dyDescent="0.25">
      <c r="B32" s="18">
        <f t="shared" si="1"/>
        <v>24</v>
      </c>
      <c r="C32" s="29" t="s">
        <v>69</v>
      </c>
      <c r="D32" s="40" t="s">
        <v>96</v>
      </c>
      <c r="E32" s="40"/>
      <c r="F32" s="40"/>
      <c r="G32" s="40"/>
      <c r="H32" s="40"/>
      <c r="I32" s="40"/>
      <c r="J32" s="19">
        <v>100</v>
      </c>
      <c r="K32" s="19">
        <v>93</v>
      </c>
      <c r="L32" s="19">
        <v>98</v>
      </c>
      <c r="M32" s="19">
        <v>100</v>
      </c>
      <c r="N32" s="19">
        <v>97</v>
      </c>
      <c r="O32" s="19">
        <v>0</v>
      </c>
      <c r="P32" s="19">
        <v>0</v>
      </c>
      <c r="Q32" s="14">
        <f t="shared" si="0"/>
        <v>81.333333333333329</v>
      </c>
    </row>
    <row r="33" spans="2:17" x14ac:dyDescent="0.25">
      <c r="B33" s="18">
        <f t="shared" si="1"/>
        <v>25</v>
      </c>
      <c r="C33" s="29" t="s">
        <v>70</v>
      </c>
      <c r="D33" s="40" t="s">
        <v>97</v>
      </c>
      <c r="E33" s="40"/>
      <c r="F33" s="40"/>
      <c r="G33" s="40"/>
      <c r="H33" s="40"/>
      <c r="I33" s="40"/>
      <c r="J33" s="19">
        <v>100</v>
      </c>
      <c r="K33" s="19">
        <v>96</v>
      </c>
      <c r="L33" s="19">
        <v>98</v>
      </c>
      <c r="M33" s="19">
        <v>100</v>
      </c>
      <c r="N33" s="19">
        <v>95</v>
      </c>
      <c r="O33" s="19">
        <v>0</v>
      </c>
      <c r="P33" s="19">
        <v>0</v>
      </c>
      <c r="Q33" s="14">
        <f t="shared" si="0"/>
        <v>81.5</v>
      </c>
    </row>
    <row r="34" spans="2:17" x14ac:dyDescent="0.25">
      <c r="B34" s="18">
        <f t="shared" si="1"/>
        <v>26</v>
      </c>
      <c r="C34" s="29" t="s">
        <v>71</v>
      </c>
      <c r="D34" s="40" t="s">
        <v>98</v>
      </c>
      <c r="E34" s="40"/>
      <c r="F34" s="40"/>
      <c r="G34" s="40"/>
      <c r="H34" s="40"/>
      <c r="I34" s="40"/>
      <c r="J34" s="19">
        <v>100</v>
      </c>
      <c r="K34" s="19">
        <v>96</v>
      </c>
      <c r="L34" s="19">
        <v>98</v>
      </c>
      <c r="M34" s="19">
        <v>100</v>
      </c>
      <c r="N34" s="19">
        <v>95</v>
      </c>
      <c r="O34" s="19">
        <v>0</v>
      </c>
      <c r="P34" s="19">
        <v>0</v>
      </c>
      <c r="Q34" s="14">
        <f t="shared" si="0"/>
        <v>81.5</v>
      </c>
    </row>
    <row r="35" spans="2:17" x14ac:dyDescent="0.25">
      <c r="B35" s="18">
        <f t="shared" si="1"/>
        <v>27</v>
      </c>
      <c r="C35" s="29" t="s">
        <v>72</v>
      </c>
      <c r="D35" s="40" t="s">
        <v>99</v>
      </c>
      <c r="E35" s="40"/>
      <c r="F35" s="40"/>
      <c r="G35" s="40"/>
      <c r="H35" s="40"/>
      <c r="I35" s="40"/>
      <c r="J35" s="19">
        <v>100</v>
      </c>
      <c r="K35" s="19">
        <v>96</v>
      </c>
      <c r="L35" s="19">
        <v>98</v>
      </c>
      <c r="M35" s="19">
        <v>70</v>
      </c>
      <c r="N35" s="19">
        <v>95</v>
      </c>
      <c r="O35" s="19">
        <v>0</v>
      </c>
      <c r="P35" s="19">
        <v>0</v>
      </c>
      <c r="Q35" s="14">
        <f t="shared" si="0"/>
        <v>76.5</v>
      </c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26</v>
      </c>
      <c r="K54" s="23">
        <f t="shared" ref="K54:P54" si="2">COUNTIF(K9:K53,"&gt;=70")</f>
        <v>26</v>
      </c>
      <c r="L54" s="23">
        <f t="shared" si="2"/>
        <v>26</v>
      </c>
      <c r="M54" s="23">
        <f t="shared" si="2"/>
        <v>26</v>
      </c>
      <c r="N54" s="23">
        <f t="shared" si="2"/>
        <v>26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26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1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1</v>
      </c>
      <c r="N55" s="24">
        <f t="shared" si="4"/>
        <v>1</v>
      </c>
      <c r="O55" s="24">
        <f t="shared" si="4"/>
        <v>27</v>
      </c>
      <c r="P55" s="24">
        <f t="shared" si="4"/>
        <v>27</v>
      </c>
      <c r="Q55" s="24">
        <f t="shared" si="4"/>
        <v>1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27</v>
      </c>
      <c r="K56" s="24">
        <f t="shared" ref="K56:Q56" si="5">COUNT(K9:K53)</f>
        <v>27</v>
      </c>
      <c r="L56" s="24">
        <f t="shared" si="5"/>
        <v>27</v>
      </c>
      <c r="M56" s="24">
        <f t="shared" si="5"/>
        <v>27</v>
      </c>
      <c r="N56" s="24">
        <f t="shared" si="5"/>
        <v>27</v>
      </c>
      <c r="O56" s="24">
        <f t="shared" si="5"/>
        <v>27</v>
      </c>
      <c r="P56" s="24">
        <f t="shared" si="5"/>
        <v>27</v>
      </c>
      <c r="Q56" s="24">
        <f t="shared" si="5"/>
        <v>27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0.96296296296296291</v>
      </c>
      <c r="K57" s="26">
        <f t="shared" ref="K57:Q57" si="6">K54/K56</f>
        <v>0.96296296296296291</v>
      </c>
      <c r="L57" s="26">
        <f t="shared" si="6"/>
        <v>0.96296296296296291</v>
      </c>
      <c r="M57" s="26">
        <f t="shared" si="6"/>
        <v>0.96296296296296291</v>
      </c>
      <c r="N57" s="26">
        <f t="shared" si="6"/>
        <v>0.96296296296296291</v>
      </c>
      <c r="O57" s="26">
        <f t="shared" si="6"/>
        <v>0</v>
      </c>
      <c r="P57" s="26">
        <f t="shared" si="6"/>
        <v>0</v>
      </c>
      <c r="Q57" s="26">
        <f t="shared" si="6"/>
        <v>0.96296296296296291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3.7037037037037035E-2</v>
      </c>
      <c r="K58" s="25">
        <f t="shared" ref="K58:Q58" si="7">K55/K56</f>
        <v>3.7037037037037035E-2</v>
      </c>
      <c r="L58" s="26">
        <f t="shared" si="7"/>
        <v>3.7037037037037035E-2</v>
      </c>
      <c r="M58" s="26">
        <f t="shared" si="7"/>
        <v>3.7037037037037035E-2</v>
      </c>
      <c r="N58" s="26">
        <f t="shared" si="7"/>
        <v>3.7037037037037035E-2</v>
      </c>
      <c r="O58" s="26">
        <f t="shared" si="7"/>
        <v>1</v>
      </c>
      <c r="P58" s="26">
        <f t="shared" si="7"/>
        <v>1</v>
      </c>
      <c r="Q58" s="26">
        <f t="shared" si="7"/>
        <v>3.7037037037037035E-2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10" zoomScaleNormal="110" workbookViewId="0">
      <selection activeCell="N33" sqref="N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44</v>
      </c>
      <c r="E4" s="49"/>
      <c r="F4" s="49"/>
      <c r="G4" s="49"/>
      <c r="I4" t="s">
        <v>1</v>
      </c>
      <c r="J4" s="37" t="s">
        <v>100</v>
      </c>
      <c r="K4" s="37"/>
      <c r="M4" t="s">
        <v>2</v>
      </c>
      <c r="N4" s="38">
        <v>45098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9" t="s">
        <v>101</v>
      </c>
      <c r="D9" s="40" t="s">
        <v>125</v>
      </c>
      <c r="E9" s="40"/>
      <c r="F9" s="40"/>
      <c r="G9" s="40"/>
      <c r="H9" s="40"/>
      <c r="I9" s="40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11.666666666666666</v>
      </c>
    </row>
    <row r="10" spans="2:18" x14ac:dyDescent="0.25">
      <c r="B10" s="18">
        <f>B9+1</f>
        <v>2</v>
      </c>
      <c r="C10" s="9" t="s">
        <v>102</v>
      </c>
      <c r="D10" s="40" t="s">
        <v>126</v>
      </c>
      <c r="E10" s="40"/>
      <c r="F10" s="40"/>
      <c r="G10" s="40"/>
      <c r="H10" s="40"/>
      <c r="I10" s="40"/>
      <c r="J10" s="19">
        <v>100</v>
      </c>
      <c r="K10" s="19">
        <v>96</v>
      </c>
      <c r="L10" s="19">
        <v>100</v>
      </c>
      <c r="M10" s="19">
        <v>100</v>
      </c>
      <c r="N10" s="19">
        <v>100</v>
      </c>
      <c r="O10" s="19">
        <v>0</v>
      </c>
      <c r="P10" s="19">
        <v>0</v>
      </c>
      <c r="Q10" s="14">
        <f t="shared" ref="Q10:Q33" si="0">SUM(J10:P10)/6</f>
        <v>82.666666666666671</v>
      </c>
    </row>
    <row r="11" spans="2:18" x14ac:dyDescent="0.25">
      <c r="B11" s="18">
        <f t="shared" ref="B11:B53" si="1">B10+1</f>
        <v>3</v>
      </c>
      <c r="C11" s="9" t="s">
        <v>103</v>
      </c>
      <c r="D11" s="40" t="s">
        <v>127</v>
      </c>
      <c r="E11" s="40"/>
      <c r="F11" s="40"/>
      <c r="G11" s="40"/>
      <c r="H11" s="40"/>
      <c r="I11" s="40"/>
      <c r="J11" s="19">
        <v>96</v>
      </c>
      <c r="K11" s="19">
        <v>89</v>
      </c>
      <c r="L11" s="19">
        <v>87</v>
      </c>
      <c r="M11" s="19">
        <v>85</v>
      </c>
      <c r="N11" s="19">
        <v>88</v>
      </c>
      <c r="O11" s="19">
        <v>0</v>
      </c>
      <c r="P11" s="19">
        <v>0</v>
      </c>
      <c r="Q11" s="14">
        <f t="shared" si="0"/>
        <v>74.166666666666671</v>
      </c>
    </row>
    <row r="12" spans="2:18" x14ac:dyDescent="0.25">
      <c r="B12" s="18">
        <f t="shared" si="1"/>
        <v>4</v>
      </c>
      <c r="C12" s="9" t="s">
        <v>104</v>
      </c>
      <c r="D12" s="40" t="s">
        <v>128</v>
      </c>
      <c r="E12" s="40"/>
      <c r="F12" s="40"/>
      <c r="G12" s="40"/>
      <c r="H12" s="40"/>
      <c r="I12" s="40"/>
      <c r="J12" s="19">
        <v>100</v>
      </c>
      <c r="K12" s="19">
        <v>93</v>
      </c>
      <c r="L12" s="19">
        <v>98</v>
      </c>
      <c r="M12" s="19">
        <v>99</v>
      </c>
      <c r="N12" s="19">
        <v>84</v>
      </c>
      <c r="O12" s="19">
        <v>0</v>
      </c>
      <c r="P12" s="19">
        <v>0</v>
      </c>
      <c r="Q12" s="14">
        <f t="shared" si="0"/>
        <v>79</v>
      </c>
    </row>
    <row r="13" spans="2:18" x14ac:dyDescent="0.25">
      <c r="B13" s="18">
        <f t="shared" si="1"/>
        <v>5</v>
      </c>
      <c r="C13" s="9" t="s">
        <v>105</v>
      </c>
      <c r="D13" s="40" t="s">
        <v>129</v>
      </c>
      <c r="E13" s="40"/>
      <c r="F13" s="40"/>
      <c r="G13" s="40"/>
      <c r="H13" s="40"/>
      <c r="I13" s="40"/>
      <c r="J13" s="19">
        <v>100</v>
      </c>
      <c r="K13" s="19">
        <v>96</v>
      </c>
      <c r="L13" s="19">
        <v>100</v>
      </c>
      <c r="M13" s="19">
        <v>100</v>
      </c>
      <c r="N13" s="19">
        <v>100</v>
      </c>
      <c r="O13" s="19">
        <v>0</v>
      </c>
      <c r="P13" s="19">
        <v>0</v>
      </c>
      <c r="Q13" s="14">
        <f t="shared" si="0"/>
        <v>82.666666666666671</v>
      </c>
    </row>
    <row r="14" spans="2:18" x14ac:dyDescent="0.25">
      <c r="B14" s="18">
        <f t="shared" si="1"/>
        <v>6</v>
      </c>
      <c r="C14" s="9" t="s">
        <v>106</v>
      </c>
      <c r="D14" s="40" t="s">
        <v>130</v>
      </c>
      <c r="E14" s="40"/>
      <c r="F14" s="40"/>
      <c r="G14" s="40"/>
      <c r="H14" s="40"/>
      <c r="I14" s="40"/>
      <c r="J14" s="19">
        <v>90</v>
      </c>
      <c r="K14" s="19">
        <v>0</v>
      </c>
      <c r="L14" s="19">
        <v>0</v>
      </c>
      <c r="M14" s="19">
        <v>91</v>
      </c>
      <c r="N14" s="19">
        <v>86</v>
      </c>
      <c r="O14" s="19">
        <v>0</v>
      </c>
      <c r="P14" s="19">
        <v>0</v>
      </c>
      <c r="Q14" s="14">
        <f t="shared" si="0"/>
        <v>44.5</v>
      </c>
    </row>
    <row r="15" spans="2:18" x14ac:dyDescent="0.25">
      <c r="B15" s="18">
        <f t="shared" si="1"/>
        <v>7</v>
      </c>
      <c r="C15" s="9" t="s">
        <v>107</v>
      </c>
      <c r="D15" s="40" t="s">
        <v>131</v>
      </c>
      <c r="E15" s="40"/>
      <c r="F15" s="40"/>
      <c r="G15" s="40"/>
      <c r="H15" s="40"/>
      <c r="I15" s="40"/>
      <c r="J15" s="19">
        <v>96</v>
      </c>
      <c r="K15" s="19">
        <v>87</v>
      </c>
      <c r="L15" s="19">
        <v>95</v>
      </c>
      <c r="M15" s="19">
        <v>83</v>
      </c>
      <c r="N15" s="19">
        <v>88</v>
      </c>
      <c r="O15" s="19">
        <v>0</v>
      </c>
      <c r="P15" s="19">
        <v>0</v>
      </c>
      <c r="Q15" s="14">
        <f t="shared" si="0"/>
        <v>74.833333333333329</v>
      </c>
    </row>
    <row r="16" spans="2:18" x14ac:dyDescent="0.25">
      <c r="B16" s="18">
        <f t="shared" si="1"/>
        <v>8</v>
      </c>
      <c r="C16" s="9" t="s">
        <v>108</v>
      </c>
      <c r="D16" s="40" t="s">
        <v>132</v>
      </c>
      <c r="E16" s="40"/>
      <c r="F16" s="40"/>
      <c r="G16" s="40"/>
      <c r="H16" s="40"/>
      <c r="I16" s="40"/>
      <c r="J16" s="19">
        <v>93</v>
      </c>
      <c r="K16" s="19">
        <v>70</v>
      </c>
      <c r="L16" s="19">
        <v>95</v>
      </c>
      <c r="M16" s="19">
        <v>85</v>
      </c>
      <c r="N16" s="19">
        <v>85</v>
      </c>
      <c r="O16" s="19">
        <v>0</v>
      </c>
      <c r="P16" s="19">
        <v>0</v>
      </c>
      <c r="Q16" s="14">
        <f t="shared" si="0"/>
        <v>71.333333333333329</v>
      </c>
    </row>
    <row r="17" spans="2:17" x14ac:dyDescent="0.25">
      <c r="B17" s="18">
        <f t="shared" si="1"/>
        <v>9</v>
      </c>
      <c r="C17" s="9" t="s">
        <v>28</v>
      </c>
      <c r="D17" s="40" t="s">
        <v>133</v>
      </c>
      <c r="E17" s="40"/>
      <c r="F17" s="40"/>
      <c r="G17" s="40"/>
      <c r="H17" s="40"/>
      <c r="I17" s="40"/>
      <c r="J17" s="19">
        <v>0</v>
      </c>
      <c r="K17" s="19">
        <v>0</v>
      </c>
      <c r="L17" s="19">
        <v>0</v>
      </c>
      <c r="M17" s="19">
        <v>0</v>
      </c>
      <c r="N17" s="19">
        <v>10</v>
      </c>
      <c r="O17" s="19">
        <v>0</v>
      </c>
      <c r="P17" s="19">
        <v>0</v>
      </c>
      <c r="Q17" s="14">
        <f t="shared" si="0"/>
        <v>1.6666666666666667</v>
      </c>
    </row>
    <row r="18" spans="2:17" x14ac:dyDescent="0.25">
      <c r="B18" s="18">
        <f t="shared" si="1"/>
        <v>10</v>
      </c>
      <c r="C18" s="9" t="s">
        <v>109</v>
      </c>
      <c r="D18" s="40" t="s">
        <v>134</v>
      </c>
      <c r="E18" s="40"/>
      <c r="F18" s="40"/>
      <c r="G18" s="40"/>
      <c r="H18" s="40"/>
      <c r="I18" s="40"/>
      <c r="J18" s="19">
        <v>100</v>
      </c>
      <c r="K18" s="19">
        <v>96</v>
      </c>
      <c r="L18" s="19">
        <v>100</v>
      </c>
      <c r="M18" s="19">
        <v>100</v>
      </c>
      <c r="N18" s="19">
        <v>100</v>
      </c>
      <c r="O18" s="19">
        <v>0</v>
      </c>
      <c r="P18" s="19">
        <v>0</v>
      </c>
      <c r="Q18" s="14">
        <f t="shared" si="0"/>
        <v>82.666666666666671</v>
      </c>
    </row>
    <row r="19" spans="2:17" x14ac:dyDescent="0.25">
      <c r="B19" s="18">
        <f t="shared" si="1"/>
        <v>11</v>
      </c>
      <c r="C19" s="3" t="s">
        <v>110</v>
      </c>
      <c r="D19" s="40" t="s">
        <v>135</v>
      </c>
      <c r="E19" s="40"/>
      <c r="F19" s="40"/>
      <c r="G19" s="40"/>
      <c r="H19" s="40"/>
      <c r="I19" s="40"/>
      <c r="J19" s="19">
        <v>96</v>
      </c>
      <c r="K19" s="19">
        <v>95</v>
      </c>
      <c r="L19" s="19">
        <v>100</v>
      </c>
      <c r="M19" s="19">
        <v>100</v>
      </c>
      <c r="N19" s="19">
        <v>98</v>
      </c>
      <c r="O19" s="19">
        <v>0</v>
      </c>
      <c r="P19" s="19">
        <v>0</v>
      </c>
      <c r="Q19" s="14">
        <f t="shared" si="0"/>
        <v>81.5</v>
      </c>
    </row>
    <row r="20" spans="2:17" x14ac:dyDescent="0.25">
      <c r="B20" s="18">
        <f t="shared" si="1"/>
        <v>12</v>
      </c>
      <c r="C20" s="3" t="s">
        <v>111</v>
      </c>
      <c r="D20" s="40" t="s">
        <v>136</v>
      </c>
      <c r="E20" s="40"/>
      <c r="F20" s="40"/>
      <c r="G20" s="40"/>
      <c r="H20" s="40"/>
      <c r="I20" s="40"/>
      <c r="J20" s="19">
        <v>100</v>
      </c>
      <c r="K20" s="19">
        <v>93</v>
      </c>
      <c r="L20" s="19">
        <v>98</v>
      </c>
      <c r="M20" s="19">
        <v>99</v>
      </c>
      <c r="N20" s="19">
        <v>94</v>
      </c>
      <c r="O20" s="19">
        <v>0</v>
      </c>
      <c r="P20" s="19">
        <v>0</v>
      </c>
      <c r="Q20" s="14">
        <f t="shared" si="0"/>
        <v>80.666666666666671</v>
      </c>
    </row>
    <row r="21" spans="2:17" x14ac:dyDescent="0.25">
      <c r="B21" s="18">
        <f t="shared" si="1"/>
        <v>13</v>
      </c>
      <c r="C21" s="9" t="s">
        <v>112</v>
      </c>
      <c r="D21" s="40" t="s">
        <v>137</v>
      </c>
      <c r="E21" s="40"/>
      <c r="F21" s="40"/>
      <c r="G21" s="40"/>
      <c r="H21" s="40"/>
      <c r="I21" s="40"/>
      <c r="J21" s="19">
        <v>70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11.666666666666666</v>
      </c>
    </row>
    <row r="22" spans="2:17" x14ac:dyDescent="0.25">
      <c r="B22" s="18">
        <f t="shared" si="1"/>
        <v>14</v>
      </c>
      <c r="C22" s="3" t="s">
        <v>113</v>
      </c>
      <c r="D22" s="40" t="s">
        <v>138</v>
      </c>
      <c r="E22" s="40"/>
      <c r="F22" s="40"/>
      <c r="G22" s="40"/>
      <c r="H22" s="40"/>
      <c r="I22" s="40"/>
      <c r="J22" s="19">
        <v>96</v>
      </c>
      <c r="K22" s="19">
        <v>95</v>
      </c>
      <c r="L22" s="19">
        <v>100</v>
      </c>
      <c r="M22" s="19">
        <v>100</v>
      </c>
      <c r="N22" s="19">
        <v>98</v>
      </c>
      <c r="O22" s="19">
        <v>0</v>
      </c>
      <c r="P22" s="19">
        <v>0</v>
      </c>
      <c r="Q22" s="14">
        <f t="shared" si="0"/>
        <v>81.5</v>
      </c>
    </row>
    <row r="23" spans="2:17" x14ac:dyDescent="0.25">
      <c r="B23" s="18">
        <f t="shared" si="1"/>
        <v>15</v>
      </c>
      <c r="C23" s="3" t="s">
        <v>114</v>
      </c>
      <c r="D23" s="40" t="s">
        <v>139</v>
      </c>
      <c r="E23" s="40"/>
      <c r="F23" s="40"/>
      <c r="G23" s="40"/>
      <c r="H23" s="40"/>
      <c r="I23" s="40"/>
      <c r="J23" s="19">
        <v>96</v>
      </c>
      <c r="K23" s="19">
        <v>95</v>
      </c>
      <c r="L23" s="19">
        <v>100</v>
      </c>
      <c r="M23" s="19">
        <v>100</v>
      </c>
      <c r="N23" s="19">
        <v>98</v>
      </c>
      <c r="O23" s="19">
        <v>0</v>
      </c>
      <c r="P23" s="19">
        <v>0</v>
      </c>
      <c r="Q23" s="14">
        <f t="shared" si="0"/>
        <v>81.5</v>
      </c>
    </row>
    <row r="24" spans="2:17" x14ac:dyDescent="0.25">
      <c r="B24" s="18">
        <f t="shared" si="1"/>
        <v>16</v>
      </c>
      <c r="C24" s="28" t="s">
        <v>115</v>
      </c>
      <c r="D24" s="40" t="s">
        <v>140</v>
      </c>
      <c r="E24" s="40"/>
      <c r="F24" s="40"/>
      <c r="G24" s="40"/>
      <c r="H24" s="40"/>
      <c r="I24" s="40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3" t="s">
        <v>116</v>
      </c>
      <c r="D25" s="40" t="s">
        <v>141</v>
      </c>
      <c r="E25" s="40"/>
      <c r="F25" s="40"/>
      <c r="G25" s="40"/>
      <c r="H25" s="40"/>
      <c r="I25" s="40"/>
      <c r="J25" s="19">
        <v>100</v>
      </c>
      <c r="K25" s="19">
        <v>93</v>
      </c>
      <c r="L25" s="19">
        <v>98</v>
      </c>
      <c r="M25" s="19">
        <v>99</v>
      </c>
      <c r="N25" s="19">
        <v>94</v>
      </c>
      <c r="O25" s="19">
        <v>0</v>
      </c>
      <c r="P25" s="19">
        <v>0</v>
      </c>
      <c r="Q25" s="14">
        <f t="shared" si="0"/>
        <v>80.666666666666671</v>
      </c>
    </row>
    <row r="26" spans="2:17" x14ac:dyDescent="0.25">
      <c r="B26" s="18">
        <f t="shared" si="1"/>
        <v>18</v>
      </c>
      <c r="C26" s="3" t="s">
        <v>117</v>
      </c>
      <c r="D26" s="40" t="s">
        <v>142</v>
      </c>
      <c r="E26" s="40"/>
      <c r="F26" s="40"/>
      <c r="G26" s="40"/>
      <c r="H26" s="40"/>
      <c r="I26" s="40"/>
      <c r="J26" s="19">
        <v>100</v>
      </c>
      <c r="K26" s="19">
        <v>93</v>
      </c>
      <c r="L26" s="19">
        <v>98</v>
      </c>
      <c r="M26" s="19">
        <v>99</v>
      </c>
      <c r="N26" s="19">
        <v>94</v>
      </c>
      <c r="O26" s="19">
        <v>0</v>
      </c>
      <c r="P26" s="19">
        <v>0</v>
      </c>
      <c r="Q26" s="14">
        <f t="shared" si="0"/>
        <v>80.666666666666671</v>
      </c>
    </row>
    <row r="27" spans="2:17" x14ac:dyDescent="0.25">
      <c r="B27" s="18">
        <f t="shared" si="1"/>
        <v>19</v>
      </c>
      <c r="C27" s="3" t="s">
        <v>118</v>
      </c>
      <c r="D27" s="40" t="s">
        <v>143</v>
      </c>
      <c r="E27" s="40"/>
      <c r="F27" s="40"/>
      <c r="G27" s="40"/>
      <c r="H27" s="40"/>
      <c r="I27" s="40"/>
      <c r="J27" s="19">
        <v>96</v>
      </c>
      <c r="K27" s="19">
        <v>87</v>
      </c>
      <c r="L27" s="19">
        <v>95</v>
      </c>
      <c r="M27" s="19">
        <v>88</v>
      </c>
      <c r="N27" s="19">
        <v>93</v>
      </c>
      <c r="O27" s="19">
        <v>0</v>
      </c>
      <c r="P27" s="19">
        <v>0</v>
      </c>
      <c r="Q27" s="14">
        <f t="shared" si="0"/>
        <v>76.5</v>
      </c>
    </row>
    <row r="28" spans="2:17" x14ac:dyDescent="0.25">
      <c r="B28" s="18">
        <f t="shared" si="1"/>
        <v>20</v>
      </c>
      <c r="C28" s="3" t="s">
        <v>119</v>
      </c>
      <c r="D28" s="40" t="s">
        <v>144</v>
      </c>
      <c r="E28" s="40"/>
      <c r="F28" s="40"/>
      <c r="G28" s="40"/>
      <c r="H28" s="40"/>
      <c r="I28" s="40"/>
      <c r="J28" s="19">
        <v>70</v>
      </c>
      <c r="K28" s="19">
        <v>0</v>
      </c>
      <c r="L28" s="19">
        <v>0</v>
      </c>
      <c r="M28" s="19">
        <v>90</v>
      </c>
      <c r="N28" s="19">
        <v>76</v>
      </c>
      <c r="O28" s="19">
        <v>0</v>
      </c>
      <c r="P28" s="19">
        <v>0</v>
      </c>
      <c r="Q28" s="14">
        <f t="shared" si="0"/>
        <v>39.333333333333336</v>
      </c>
    </row>
    <row r="29" spans="2:17" x14ac:dyDescent="0.25">
      <c r="B29" s="18">
        <f t="shared" si="1"/>
        <v>21</v>
      </c>
      <c r="C29" s="3" t="s">
        <v>120</v>
      </c>
      <c r="D29" s="40" t="s">
        <v>145</v>
      </c>
      <c r="E29" s="40"/>
      <c r="F29" s="40"/>
      <c r="G29" s="40"/>
      <c r="H29" s="40"/>
      <c r="I29" s="40"/>
      <c r="J29" s="19">
        <v>96</v>
      </c>
      <c r="K29" s="19">
        <v>95</v>
      </c>
      <c r="L29" s="19">
        <v>100</v>
      </c>
      <c r="M29" s="19">
        <v>100</v>
      </c>
      <c r="N29" s="19">
        <v>98</v>
      </c>
      <c r="O29" s="19">
        <v>0</v>
      </c>
      <c r="P29" s="19">
        <v>0</v>
      </c>
      <c r="Q29" s="14">
        <f t="shared" si="0"/>
        <v>81.5</v>
      </c>
    </row>
    <row r="30" spans="2:17" x14ac:dyDescent="0.25">
      <c r="B30" s="18">
        <f t="shared" si="1"/>
        <v>22</v>
      </c>
      <c r="C30" s="3" t="s">
        <v>121</v>
      </c>
      <c r="D30" s="40" t="s">
        <v>146</v>
      </c>
      <c r="E30" s="40"/>
      <c r="F30" s="40"/>
      <c r="G30" s="40"/>
      <c r="H30" s="40"/>
      <c r="I30" s="40"/>
      <c r="J30" s="19">
        <v>100</v>
      </c>
      <c r="K30" s="19">
        <v>93</v>
      </c>
      <c r="L30" s="19">
        <v>98</v>
      </c>
      <c r="M30" s="19">
        <v>99</v>
      </c>
      <c r="N30" s="19">
        <v>84</v>
      </c>
      <c r="O30" s="19">
        <v>0</v>
      </c>
      <c r="P30" s="19">
        <v>0</v>
      </c>
      <c r="Q30" s="14">
        <f t="shared" si="0"/>
        <v>79</v>
      </c>
    </row>
    <row r="31" spans="2:17" x14ac:dyDescent="0.25">
      <c r="B31" s="18">
        <f t="shared" si="1"/>
        <v>23</v>
      </c>
      <c r="C31" s="3" t="s">
        <v>122</v>
      </c>
      <c r="D31" s="40" t="s">
        <v>147</v>
      </c>
      <c r="E31" s="40"/>
      <c r="F31" s="40"/>
      <c r="G31" s="40"/>
      <c r="H31" s="40"/>
      <c r="I31" s="40"/>
      <c r="J31" s="19">
        <v>70</v>
      </c>
      <c r="K31" s="19">
        <v>70</v>
      </c>
      <c r="L31" s="19">
        <v>0</v>
      </c>
      <c r="M31" s="19">
        <v>75</v>
      </c>
      <c r="N31" s="19">
        <v>93</v>
      </c>
      <c r="O31" s="19">
        <v>0</v>
      </c>
      <c r="P31" s="19">
        <v>0</v>
      </c>
      <c r="Q31" s="14">
        <f t="shared" si="0"/>
        <v>51.333333333333336</v>
      </c>
    </row>
    <row r="32" spans="2:17" x14ac:dyDescent="0.25">
      <c r="B32" s="18">
        <f t="shared" si="1"/>
        <v>24</v>
      </c>
      <c r="C32" s="3" t="s">
        <v>123</v>
      </c>
      <c r="D32" s="40" t="s">
        <v>148</v>
      </c>
      <c r="E32" s="40"/>
      <c r="F32" s="40"/>
      <c r="G32" s="40"/>
      <c r="H32" s="40"/>
      <c r="I32" s="40"/>
      <c r="J32" s="19">
        <v>96</v>
      </c>
      <c r="K32" s="19">
        <v>96</v>
      </c>
      <c r="L32" s="19">
        <v>100</v>
      </c>
      <c r="M32" s="19">
        <v>100</v>
      </c>
      <c r="N32" s="19">
        <v>90</v>
      </c>
      <c r="O32" s="19">
        <v>0</v>
      </c>
      <c r="P32" s="19">
        <v>0</v>
      </c>
      <c r="Q32" s="14">
        <f t="shared" si="0"/>
        <v>80.333333333333329</v>
      </c>
    </row>
    <row r="33" spans="2:17" x14ac:dyDescent="0.25">
      <c r="B33" s="18">
        <f t="shared" si="1"/>
        <v>25</v>
      </c>
      <c r="C33" s="3" t="s">
        <v>124</v>
      </c>
      <c r="D33" s="40" t="s">
        <v>149</v>
      </c>
      <c r="E33" s="40"/>
      <c r="F33" s="40"/>
      <c r="G33" s="40"/>
      <c r="H33" s="40"/>
      <c r="I33" s="40"/>
      <c r="J33" s="19">
        <v>94</v>
      </c>
      <c r="K33" s="19">
        <v>87</v>
      </c>
      <c r="L33" s="19">
        <v>95</v>
      </c>
      <c r="M33" s="19">
        <v>83</v>
      </c>
      <c r="N33" s="19">
        <v>70</v>
      </c>
      <c r="O33" s="19">
        <v>0</v>
      </c>
      <c r="P33" s="19">
        <v>0</v>
      </c>
      <c r="Q33" s="14">
        <f t="shared" si="0"/>
        <v>71.5</v>
      </c>
    </row>
    <row r="34" spans="2:17" x14ac:dyDescent="0.25">
      <c r="B34" s="18">
        <f t="shared" si="1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23</v>
      </c>
      <c r="K54" s="23">
        <f t="shared" ref="K54:P54" si="2">COUNTIF(K9:K53,"&gt;=70")</f>
        <v>19</v>
      </c>
      <c r="L54" s="23">
        <f t="shared" si="2"/>
        <v>18</v>
      </c>
      <c r="M54" s="23">
        <f t="shared" si="2"/>
        <v>21</v>
      </c>
      <c r="N54" s="23">
        <f t="shared" si="2"/>
        <v>21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18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2</v>
      </c>
      <c r="K55" s="24">
        <f t="shared" ref="K55:Q55" si="4">COUNTIF(K9:K53,"&lt;70")</f>
        <v>6</v>
      </c>
      <c r="L55" s="24">
        <f t="shared" si="4"/>
        <v>7</v>
      </c>
      <c r="M55" s="24">
        <f t="shared" si="4"/>
        <v>4</v>
      </c>
      <c r="N55" s="24">
        <f t="shared" si="4"/>
        <v>4</v>
      </c>
      <c r="O55" s="24">
        <f t="shared" si="4"/>
        <v>25</v>
      </c>
      <c r="P55" s="24">
        <f t="shared" si="4"/>
        <v>25</v>
      </c>
      <c r="Q55" s="24">
        <f t="shared" si="4"/>
        <v>7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25</v>
      </c>
      <c r="K56" s="24">
        <f t="shared" ref="K56:Q56" si="5">COUNT(K9:K53)</f>
        <v>25</v>
      </c>
      <c r="L56" s="24">
        <f t="shared" si="5"/>
        <v>25</v>
      </c>
      <c r="M56" s="24">
        <f t="shared" si="5"/>
        <v>25</v>
      </c>
      <c r="N56" s="24">
        <f t="shared" si="5"/>
        <v>25</v>
      </c>
      <c r="O56" s="24">
        <f t="shared" si="5"/>
        <v>25</v>
      </c>
      <c r="P56" s="24">
        <f t="shared" si="5"/>
        <v>25</v>
      </c>
      <c r="Q56" s="24">
        <f t="shared" si="5"/>
        <v>25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0.92</v>
      </c>
      <c r="K57" s="26">
        <f t="shared" ref="K57:Q57" si="6">K54/K56</f>
        <v>0.76</v>
      </c>
      <c r="L57" s="26">
        <f t="shared" si="6"/>
        <v>0.72</v>
      </c>
      <c r="M57" s="26">
        <f t="shared" si="6"/>
        <v>0.84</v>
      </c>
      <c r="N57" s="26">
        <f t="shared" si="6"/>
        <v>0.84</v>
      </c>
      <c r="O57" s="26">
        <f t="shared" si="6"/>
        <v>0</v>
      </c>
      <c r="P57" s="26">
        <f t="shared" si="6"/>
        <v>0</v>
      </c>
      <c r="Q57" s="26">
        <f t="shared" si="6"/>
        <v>0.72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0.08</v>
      </c>
      <c r="K58" s="25">
        <f t="shared" ref="K58:Q58" si="7">K55/K56</f>
        <v>0.24</v>
      </c>
      <c r="L58" s="26">
        <f t="shared" si="7"/>
        <v>0.28000000000000003</v>
      </c>
      <c r="M58" s="26">
        <f t="shared" si="7"/>
        <v>0.16</v>
      </c>
      <c r="N58" s="26">
        <f t="shared" si="7"/>
        <v>0.16</v>
      </c>
      <c r="O58" s="26">
        <f t="shared" si="7"/>
        <v>1</v>
      </c>
      <c r="P58" s="26">
        <f t="shared" si="7"/>
        <v>1</v>
      </c>
      <c r="Q58" s="26">
        <f t="shared" si="7"/>
        <v>0.28000000000000003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4" zoomScale="110" zoomScaleNormal="11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150</v>
      </c>
      <c r="E4" s="49"/>
      <c r="F4" s="49"/>
      <c r="G4" s="49"/>
      <c r="I4" t="s">
        <v>1</v>
      </c>
      <c r="J4" s="37" t="s">
        <v>151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" t="s">
        <v>152</v>
      </c>
      <c r="D9" s="40" t="s">
        <v>177</v>
      </c>
      <c r="E9" s="40"/>
      <c r="F9" s="40"/>
      <c r="G9" s="40"/>
      <c r="H9" s="40"/>
      <c r="I9" s="40"/>
      <c r="J9" s="19">
        <v>86</v>
      </c>
      <c r="K9" s="19">
        <v>89</v>
      </c>
      <c r="L9" s="19">
        <v>47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37</v>
      </c>
    </row>
    <row r="10" spans="2:18" x14ac:dyDescent="0.25">
      <c r="B10" s="18">
        <f>B9+1</f>
        <v>2</v>
      </c>
      <c r="C10" s="3" t="s">
        <v>153</v>
      </c>
      <c r="D10" s="40" t="s">
        <v>178</v>
      </c>
      <c r="E10" s="40"/>
      <c r="F10" s="40"/>
      <c r="G10" s="40"/>
      <c r="H10" s="40"/>
      <c r="I10" s="40"/>
      <c r="J10" s="19">
        <v>96</v>
      </c>
      <c r="K10" s="19">
        <v>96</v>
      </c>
      <c r="L10" s="19">
        <v>73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33" si="0">SUM(J10:P10)/6</f>
        <v>44.166666666666664</v>
      </c>
    </row>
    <row r="11" spans="2:18" x14ac:dyDescent="0.25">
      <c r="B11" s="18">
        <f t="shared" ref="B11:B53" si="1">B10+1</f>
        <v>3</v>
      </c>
      <c r="C11" s="3" t="s">
        <v>154</v>
      </c>
      <c r="D11" s="40" t="s">
        <v>179</v>
      </c>
      <c r="E11" s="40"/>
      <c r="F11" s="40"/>
      <c r="G11" s="40"/>
      <c r="H11" s="40"/>
      <c r="I11" s="40"/>
      <c r="J11" s="19">
        <v>95</v>
      </c>
      <c r="K11" s="19">
        <v>96</v>
      </c>
      <c r="L11" s="19">
        <v>97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48</v>
      </c>
    </row>
    <row r="12" spans="2:18" x14ac:dyDescent="0.25">
      <c r="B12" s="18">
        <f t="shared" si="1"/>
        <v>4</v>
      </c>
      <c r="C12" s="3" t="s">
        <v>155</v>
      </c>
      <c r="D12" s="40" t="s">
        <v>180</v>
      </c>
      <c r="E12" s="40"/>
      <c r="F12" s="40"/>
      <c r="G12" s="40"/>
      <c r="H12" s="40"/>
      <c r="I12" s="40"/>
      <c r="J12" s="19">
        <v>98</v>
      </c>
      <c r="K12" s="19">
        <v>96</v>
      </c>
      <c r="L12" s="19">
        <v>90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47.333333333333336</v>
      </c>
    </row>
    <row r="13" spans="2:18" x14ac:dyDescent="0.25">
      <c r="B13" s="18">
        <f t="shared" si="1"/>
        <v>5</v>
      </c>
      <c r="C13" s="3" t="s">
        <v>156</v>
      </c>
      <c r="D13" s="40" t="s">
        <v>181</v>
      </c>
      <c r="E13" s="40"/>
      <c r="F13" s="40"/>
      <c r="G13" s="40"/>
      <c r="H13" s="40"/>
      <c r="I13" s="40"/>
      <c r="J13" s="19">
        <v>95</v>
      </c>
      <c r="K13" s="19">
        <v>96</v>
      </c>
      <c r="L13" s="19">
        <v>97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48</v>
      </c>
    </row>
    <row r="14" spans="2:18" x14ac:dyDescent="0.25">
      <c r="B14" s="18">
        <f t="shared" si="1"/>
        <v>6</v>
      </c>
      <c r="C14" s="3" t="s">
        <v>157</v>
      </c>
      <c r="D14" s="40" t="s">
        <v>182</v>
      </c>
      <c r="E14" s="40"/>
      <c r="F14" s="40"/>
      <c r="G14" s="40"/>
      <c r="H14" s="40"/>
      <c r="I14" s="40"/>
      <c r="J14" s="19">
        <v>95</v>
      </c>
      <c r="K14" s="19">
        <v>96</v>
      </c>
      <c r="L14" s="19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43.5</v>
      </c>
    </row>
    <row r="15" spans="2:18" x14ac:dyDescent="0.25">
      <c r="B15" s="18">
        <f t="shared" si="1"/>
        <v>7</v>
      </c>
      <c r="C15" s="3" t="s">
        <v>158</v>
      </c>
      <c r="D15" s="40" t="s">
        <v>183</v>
      </c>
      <c r="E15" s="40"/>
      <c r="F15" s="40"/>
      <c r="G15" s="40"/>
      <c r="H15" s="40"/>
      <c r="I15" s="40"/>
      <c r="J15" s="19">
        <v>97</v>
      </c>
      <c r="K15" s="19">
        <v>96</v>
      </c>
      <c r="L15" s="19">
        <v>80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45.5</v>
      </c>
    </row>
    <row r="16" spans="2:18" x14ac:dyDescent="0.25">
      <c r="B16" s="18">
        <f t="shared" si="1"/>
        <v>8</v>
      </c>
      <c r="C16" s="3" t="s">
        <v>159</v>
      </c>
      <c r="D16" s="40" t="s">
        <v>184</v>
      </c>
      <c r="E16" s="40"/>
      <c r="F16" s="40"/>
      <c r="G16" s="40"/>
      <c r="H16" s="40"/>
      <c r="I16" s="40"/>
      <c r="J16" s="19">
        <v>96</v>
      </c>
      <c r="K16" s="19">
        <v>96</v>
      </c>
      <c r="L16" s="19">
        <v>90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47</v>
      </c>
    </row>
    <row r="17" spans="2:17" x14ac:dyDescent="0.25">
      <c r="B17" s="18">
        <f t="shared" si="1"/>
        <v>9</v>
      </c>
      <c r="C17" s="3" t="s">
        <v>160</v>
      </c>
      <c r="D17" s="40" t="s">
        <v>185</v>
      </c>
      <c r="E17" s="40"/>
      <c r="F17" s="40"/>
      <c r="G17" s="40"/>
      <c r="H17" s="40"/>
      <c r="I17" s="40"/>
      <c r="J17" s="19">
        <v>97</v>
      </c>
      <c r="K17" s="19">
        <v>80</v>
      </c>
      <c r="L17" s="19">
        <v>70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41.166666666666664</v>
      </c>
    </row>
    <row r="18" spans="2:17" x14ac:dyDescent="0.25">
      <c r="B18" s="18">
        <f t="shared" si="1"/>
        <v>10</v>
      </c>
      <c r="C18" s="3" t="s">
        <v>161</v>
      </c>
      <c r="D18" s="40" t="s">
        <v>186</v>
      </c>
      <c r="E18" s="40"/>
      <c r="F18" s="40"/>
      <c r="G18" s="40"/>
      <c r="H18" s="40"/>
      <c r="I18" s="40"/>
      <c r="J18" s="19">
        <v>95</v>
      </c>
      <c r="K18" s="19">
        <v>96</v>
      </c>
      <c r="L18" s="19">
        <v>73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44</v>
      </c>
    </row>
    <row r="19" spans="2:17" x14ac:dyDescent="0.25">
      <c r="B19" s="18">
        <f t="shared" si="1"/>
        <v>11</v>
      </c>
      <c r="C19" s="3" t="s">
        <v>162</v>
      </c>
      <c r="D19" s="40" t="s">
        <v>187</v>
      </c>
      <c r="E19" s="40"/>
      <c r="F19" s="40"/>
      <c r="G19" s="40"/>
      <c r="H19" s="40"/>
      <c r="I19" s="40"/>
      <c r="J19" s="19">
        <v>96</v>
      </c>
      <c r="K19" s="19">
        <v>81</v>
      </c>
      <c r="L19" s="19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41.166666666666664</v>
      </c>
    </row>
    <row r="20" spans="2:17" x14ac:dyDescent="0.25">
      <c r="B20" s="18">
        <f t="shared" si="1"/>
        <v>12</v>
      </c>
      <c r="C20" s="28" t="s">
        <v>163</v>
      </c>
      <c r="D20" s="40" t="s">
        <v>188</v>
      </c>
      <c r="E20" s="40"/>
      <c r="F20" s="40"/>
      <c r="G20" s="40"/>
      <c r="H20" s="40"/>
      <c r="I20" s="40"/>
      <c r="J20" s="19">
        <v>86</v>
      </c>
      <c r="K20" s="19">
        <v>92</v>
      </c>
      <c r="L20" s="19">
        <v>37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35.833333333333336</v>
      </c>
    </row>
    <row r="21" spans="2:17" x14ac:dyDescent="0.25">
      <c r="B21" s="18">
        <f t="shared" si="1"/>
        <v>13</v>
      </c>
      <c r="C21" s="3" t="s">
        <v>164</v>
      </c>
      <c r="D21" s="40" t="s">
        <v>189</v>
      </c>
      <c r="E21" s="40"/>
      <c r="F21" s="40"/>
      <c r="G21" s="40"/>
      <c r="H21" s="40"/>
      <c r="I21" s="40"/>
      <c r="J21" s="19">
        <v>95</v>
      </c>
      <c r="K21" s="19">
        <v>96</v>
      </c>
      <c r="L21" s="19">
        <v>97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48</v>
      </c>
    </row>
    <row r="22" spans="2:17" x14ac:dyDescent="0.25">
      <c r="B22" s="18">
        <f t="shared" si="1"/>
        <v>14</v>
      </c>
      <c r="C22" s="3" t="s">
        <v>165</v>
      </c>
      <c r="D22" s="40" t="s">
        <v>190</v>
      </c>
      <c r="E22" s="40"/>
      <c r="F22" s="40"/>
      <c r="G22" s="40"/>
      <c r="H22" s="40"/>
      <c r="I22" s="40"/>
      <c r="J22" s="19">
        <v>97</v>
      </c>
      <c r="K22" s="19">
        <v>96</v>
      </c>
      <c r="L22" s="19">
        <v>90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47.166666666666664</v>
      </c>
    </row>
    <row r="23" spans="2:17" x14ac:dyDescent="0.25">
      <c r="B23" s="18">
        <f t="shared" si="1"/>
        <v>15</v>
      </c>
      <c r="C23" s="3" t="s">
        <v>166</v>
      </c>
      <c r="D23" s="40" t="s">
        <v>191</v>
      </c>
      <c r="E23" s="40"/>
      <c r="F23" s="40"/>
      <c r="G23" s="40"/>
      <c r="H23" s="40"/>
      <c r="I23" s="40"/>
      <c r="J23" s="19">
        <v>98</v>
      </c>
      <c r="K23" s="19">
        <v>100</v>
      </c>
      <c r="L23" s="19">
        <v>100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49.666666666666664</v>
      </c>
    </row>
    <row r="24" spans="2:17" x14ac:dyDescent="0.25">
      <c r="B24" s="18">
        <f t="shared" si="1"/>
        <v>16</v>
      </c>
      <c r="C24" s="3" t="s">
        <v>167</v>
      </c>
      <c r="D24" s="40" t="s">
        <v>192</v>
      </c>
      <c r="E24" s="40"/>
      <c r="F24" s="40"/>
      <c r="G24" s="40"/>
      <c r="H24" s="40"/>
      <c r="I24" s="40"/>
      <c r="J24" s="19">
        <v>86</v>
      </c>
      <c r="K24" s="19">
        <v>92</v>
      </c>
      <c r="L24" s="19">
        <v>43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36.833333333333336</v>
      </c>
    </row>
    <row r="25" spans="2:17" x14ac:dyDescent="0.25">
      <c r="B25" s="18">
        <f t="shared" si="1"/>
        <v>17</v>
      </c>
      <c r="C25" s="3" t="s">
        <v>168</v>
      </c>
      <c r="D25" s="40" t="s">
        <v>193</v>
      </c>
      <c r="E25" s="40"/>
      <c r="F25" s="40"/>
      <c r="G25" s="40"/>
      <c r="H25" s="40"/>
      <c r="I25" s="40"/>
      <c r="J25" s="19">
        <v>97</v>
      </c>
      <c r="K25" s="19">
        <v>96</v>
      </c>
      <c r="L25" s="19">
        <v>90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47.166666666666664</v>
      </c>
    </row>
    <row r="26" spans="2:17" x14ac:dyDescent="0.25">
      <c r="B26" s="18">
        <f t="shared" si="1"/>
        <v>18</v>
      </c>
      <c r="C26" s="3" t="s">
        <v>169</v>
      </c>
      <c r="D26" s="40" t="s">
        <v>194</v>
      </c>
      <c r="E26" s="40"/>
      <c r="F26" s="40"/>
      <c r="G26" s="40"/>
      <c r="H26" s="40"/>
      <c r="I26" s="40"/>
      <c r="J26" s="19">
        <v>95</v>
      </c>
      <c r="K26" s="19">
        <v>81</v>
      </c>
      <c r="L26" s="19">
        <v>83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43.166666666666664</v>
      </c>
    </row>
    <row r="27" spans="2:17" x14ac:dyDescent="0.25">
      <c r="B27" s="18">
        <f t="shared" si="1"/>
        <v>19</v>
      </c>
      <c r="C27" s="3" t="s">
        <v>170</v>
      </c>
      <c r="D27" s="40" t="s">
        <v>195</v>
      </c>
      <c r="E27" s="40"/>
      <c r="F27" s="40"/>
      <c r="G27" s="40"/>
      <c r="H27" s="40"/>
      <c r="I27" s="40"/>
      <c r="J27" s="19">
        <v>98</v>
      </c>
      <c r="K27" s="19">
        <v>100</v>
      </c>
      <c r="L27" s="19">
        <v>100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49.666666666666664</v>
      </c>
    </row>
    <row r="28" spans="2:17" x14ac:dyDescent="0.25">
      <c r="B28" s="18">
        <f t="shared" si="1"/>
        <v>20</v>
      </c>
      <c r="C28" s="3" t="s">
        <v>171</v>
      </c>
      <c r="D28" s="40" t="s">
        <v>196</v>
      </c>
      <c r="E28" s="40"/>
      <c r="F28" s="40"/>
      <c r="G28" s="40"/>
      <c r="H28" s="40"/>
      <c r="I28" s="40"/>
      <c r="J28" s="19">
        <v>98</v>
      </c>
      <c r="K28" s="19">
        <v>100</v>
      </c>
      <c r="L28" s="19">
        <v>100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49.666666666666664</v>
      </c>
    </row>
    <row r="29" spans="2:17" x14ac:dyDescent="0.25">
      <c r="B29" s="18">
        <f t="shared" si="1"/>
        <v>21</v>
      </c>
      <c r="C29" s="3" t="s">
        <v>172</v>
      </c>
      <c r="D29" s="40" t="s">
        <v>197</v>
      </c>
      <c r="E29" s="40"/>
      <c r="F29" s="40"/>
      <c r="G29" s="40"/>
      <c r="H29" s="40"/>
      <c r="I29" s="40"/>
      <c r="J29" s="19">
        <v>97</v>
      </c>
      <c r="K29" s="19">
        <v>96</v>
      </c>
      <c r="L29" s="19">
        <v>80</v>
      </c>
      <c r="M29" s="19">
        <v>0</v>
      </c>
      <c r="N29" s="19">
        <v>0</v>
      </c>
      <c r="O29" s="19">
        <v>0</v>
      </c>
      <c r="P29" s="19">
        <v>0</v>
      </c>
      <c r="Q29" s="14">
        <f t="shared" si="0"/>
        <v>45.5</v>
      </c>
    </row>
    <row r="30" spans="2:17" x14ac:dyDescent="0.25">
      <c r="B30" s="18">
        <f t="shared" si="1"/>
        <v>22</v>
      </c>
      <c r="C30" s="3" t="s">
        <v>173</v>
      </c>
      <c r="D30" s="40" t="s">
        <v>198</v>
      </c>
      <c r="E30" s="40"/>
      <c r="F30" s="40"/>
      <c r="G30" s="40"/>
      <c r="H30" s="40"/>
      <c r="I30" s="40"/>
      <c r="J30" s="19">
        <v>81</v>
      </c>
      <c r="K30" s="19">
        <v>96</v>
      </c>
      <c r="L30" s="19">
        <v>95</v>
      </c>
      <c r="M30" s="19">
        <v>0</v>
      </c>
      <c r="N30" s="19">
        <v>0</v>
      </c>
      <c r="O30" s="19">
        <v>0</v>
      </c>
      <c r="P30" s="19">
        <v>0</v>
      </c>
      <c r="Q30" s="14">
        <f t="shared" si="0"/>
        <v>45.333333333333336</v>
      </c>
    </row>
    <row r="31" spans="2:17" x14ac:dyDescent="0.25">
      <c r="B31" s="18">
        <f t="shared" si="1"/>
        <v>23</v>
      </c>
      <c r="C31" s="3" t="s">
        <v>174</v>
      </c>
      <c r="D31" s="40" t="s">
        <v>199</v>
      </c>
      <c r="E31" s="40"/>
      <c r="F31" s="40"/>
      <c r="G31" s="40"/>
      <c r="H31" s="40"/>
      <c r="I31" s="40"/>
      <c r="J31" s="19">
        <v>97</v>
      </c>
      <c r="K31" s="19">
        <v>96</v>
      </c>
      <c r="L31" s="19">
        <v>86</v>
      </c>
      <c r="M31" s="19">
        <v>0</v>
      </c>
      <c r="N31" s="19">
        <v>0</v>
      </c>
      <c r="O31" s="19">
        <v>0</v>
      </c>
      <c r="P31" s="19">
        <v>0</v>
      </c>
      <c r="Q31" s="14">
        <f t="shared" si="0"/>
        <v>46.5</v>
      </c>
    </row>
    <row r="32" spans="2:17" x14ac:dyDescent="0.25">
      <c r="B32" s="18">
        <f t="shared" si="1"/>
        <v>24</v>
      </c>
      <c r="C32" s="3" t="s">
        <v>175</v>
      </c>
      <c r="D32" s="40" t="s">
        <v>200</v>
      </c>
      <c r="E32" s="40"/>
      <c r="F32" s="40"/>
      <c r="G32" s="40"/>
      <c r="H32" s="40"/>
      <c r="I32" s="40"/>
      <c r="J32" s="19">
        <v>97</v>
      </c>
      <c r="K32" s="19">
        <v>96</v>
      </c>
      <c r="L32" s="19">
        <v>80</v>
      </c>
      <c r="M32" s="19">
        <v>0</v>
      </c>
      <c r="N32" s="19">
        <v>0</v>
      </c>
      <c r="O32" s="19">
        <v>0</v>
      </c>
      <c r="P32" s="19">
        <v>0</v>
      </c>
      <c r="Q32" s="14">
        <f t="shared" si="0"/>
        <v>45.5</v>
      </c>
    </row>
    <row r="33" spans="2:17" x14ac:dyDescent="0.25">
      <c r="B33" s="18">
        <f t="shared" si="1"/>
        <v>25</v>
      </c>
      <c r="C33" s="30" t="s">
        <v>176</v>
      </c>
      <c r="D33" s="40" t="s">
        <v>201</v>
      </c>
      <c r="E33" s="40"/>
      <c r="F33" s="40"/>
      <c r="G33" s="40"/>
      <c r="H33" s="40"/>
      <c r="I33" s="40"/>
      <c r="J33" s="19">
        <v>95</v>
      </c>
      <c r="K33" s="19">
        <v>94</v>
      </c>
      <c r="L33" s="19">
        <v>91</v>
      </c>
      <c r="M33" s="19">
        <v>0</v>
      </c>
      <c r="N33" s="19">
        <v>0</v>
      </c>
      <c r="O33" s="19">
        <v>0</v>
      </c>
      <c r="P33" s="19">
        <v>0</v>
      </c>
      <c r="Q33" s="14">
        <f t="shared" si="0"/>
        <v>46.666666666666664</v>
      </c>
    </row>
    <row r="34" spans="2:17" x14ac:dyDescent="0.25">
      <c r="B34" s="18">
        <f t="shared" si="1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25</v>
      </c>
      <c r="K54" s="23">
        <f t="shared" ref="K54:P54" si="2">COUNTIF(K9:K53,"&gt;=70")</f>
        <v>25</v>
      </c>
      <c r="L54" s="23">
        <f t="shared" si="2"/>
        <v>22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3</v>
      </c>
      <c r="M55" s="24">
        <f t="shared" si="4"/>
        <v>25</v>
      </c>
      <c r="N55" s="24">
        <f t="shared" si="4"/>
        <v>25</v>
      </c>
      <c r="O55" s="24">
        <f t="shared" si="4"/>
        <v>25</v>
      </c>
      <c r="P55" s="24">
        <f t="shared" si="4"/>
        <v>25</v>
      </c>
      <c r="Q55" s="24">
        <f t="shared" si="4"/>
        <v>25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25</v>
      </c>
      <c r="K56" s="24">
        <f t="shared" ref="K56:Q56" si="5">COUNT(K9:K53)</f>
        <v>25</v>
      </c>
      <c r="L56" s="24">
        <f t="shared" si="5"/>
        <v>25</v>
      </c>
      <c r="M56" s="24">
        <f t="shared" si="5"/>
        <v>25</v>
      </c>
      <c r="N56" s="24">
        <f t="shared" si="5"/>
        <v>25</v>
      </c>
      <c r="O56" s="24">
        <f t="shared" si="5"/>
        <v>25</v>
      </c>
      <c r="P56" s="24">
        <f t="shared" si="5"/>
        <v>25</v>
      </c>
      <c r="Q56" s="24">
        <f t="shared" si="5"/>
        <v>25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6">K54/K56</f>
        <v>1</v>
      </c>
      <c r="L57" s="26">
        <f t="shared" si="6"/>
        <v>0.88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7">K55/K56</f>
        <v>0</v>
      </c>
      <c r="L58" s="26">
        <f t="shared" si="7"/>
        <v>0.12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 PROCESOS</vt:lpstr>
      <vt:lpstr>PRODUCCIÓN</vt:lpstr>
      <vt:lpstr>INVEST OPERC A</vt:lpstr>
      <vt:lpstr>INVEST OPERAC B</vt:lpstr>
      <vt:lpstr>MEJORA E INNOV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Administrador</cp:lastModifiedBy>
  <cp:lastPrinted>2023-03-21T15:13:53Z</cp:lastPrinted>
  <dcterms:created xsi:type="dcterms:W3CDTF">2023-03-14T19:16:59Z</dcterms:created>
  <dcterms:modified xsi:type="dcterms:W3CDTF">2023-06-22T15:07:11Z</dcterms:modified>
</cp:coreProperties>
</file>