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ztly\Documents\calificaciones escolarizado feb- junio 2023\"/>
    </mc:Choice>
  </mc:AlternateContent>
  <bookViews>
    <workbookView xWindow="0" yWindow="0" windowWidth="20490" windowHeight="765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B37" i="25"/>
  <c r="N28" i="24"/>
  <c r="M28" i="24"/>
  <c r="K28" i="24"/>
  <c r="G28" i="24"/>
  <c r="F28" i="24"/>
  <c r="E14" i="24"/>
  <c r="E28" i="24" s="1"/>
  <c r="I28" i="24" s="1"/>
  <c r="J28" i="24" s="1"/>
  <c r="E15" i="24"/>
  <c r="H15" i="24" s="1"/>
  <c r="I15" i="24"/>
  <c r="J15" i="24" s="1"/>
  <c r="D15" i="24"/>
  <c r="C15" i="24"/>
  <c r="A15" i="24"/>
  <c r="I14" i="24"/>
  <c r="J14" i="24" s="1"/>
  <c r="D14" i="24"/>
  <c r="C14" i="24"/>
  <c r="A14" i="24"/>
  <c r="B10" i="24"/>
  <c r="L8" i="24"/>
  <c r="H8" i="24"/>
  <c r="E8" i="24"/>
  <c r="N28" i="23"/>
  <c r="M28" i="23"/>
  <c r="K28" i="23"/>
  <c r="G28" i="23"/>
  <c r="F28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L8" i="23"/>
  <c r="H8" i="23"/>
  <c r="E8" i="23"/>
  <c r="A15" i="22"/>
  <c r="C15" i="22"/>
  <c r="D15" i="22"/>
  <c r="E15" i="22"/>
  <c r="I15" i="22" s="1"/>
  <c r="C14" i="22"/>
  <c r="D14" i="22"/>
  <c r="E14" i="22"/>
  <c r="A14" i="22"/>
  <c r="N28" i="22"/>
  <c r="M28" i="22"/>
  <c r="K28" i="22"/>
  <c r="G28" i="22"/>
  <c r="H28" i="22" s="1"/>
  <c r="F28" i="22"/>
  <c r="L15" i="22"/>
  <c r="I14" i="22"/>
  <c r="N28" i="10"/>
  <c r="M28" i="10"/>
  <c r="K28" i="10"/>
  <c r="E28" i="10"/>
  <c r="F28" i="10"/>
  <c r="G28" i="10"/>
  <c r="L14" i="24"/>
  <c r="L15" i="24"/>
  <c r="L15" i="23"/>
  <c r="H14" i="23"/>
  <c r="L14" i="22"/>
  <c r="E28" i="22"/>
  <c r="E28" i="25"/>
  <c r="L28" i="25"/>
  <c r="I28" i="22" l="1"/>
  <c r="J28" i="22" s="1"/>
  <c r="I28" i="10"/>
  <c r="J28" i="10" s="1"/>
  <c r="H14" i="24"/>
  <c r="H28" i="24"/>
  <c r="L28" i="24"/>
  <c r="L28" i="22"/>
  <c r="H28" i="10"/>
  <c r="E28" i="23"/>
  <c r="L28" i="10"/>
  <c r="H15" i="23"/>
  <c r="L14" i="23"/>
  <c r="H28" i="25"/>
  <c r="I28" i="25"/>
  <c r="J28" i="25" s="1"/>
  <c r="I28" i="23" l="1"/>
  <c r="J28" i="23" s="1"/>
  <c r="L28" i="23"/>
  <c r="H28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<sst xmlns="http://schemas.openxmlformats.org/spreadsheetml/2006/main" count="187" uniqueCount="47">
  <si>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</si>
  <si>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</si>
  <si>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</si>
  <si>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</si>
  <si>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</si>
  <si>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</si>
  <si>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</si>
  <si>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</si>
  <si>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</si>
  <si>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</si>
  <si>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</si>
  <si>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</si>
  <si>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</si>
  <si>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</si>
  <si>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</si>
  <si>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</si>
  <si>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</si>
  <si>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</si>
  <si>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</si>
  <si>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</si>
  <si>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</si>
  <si>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</si>
  <si>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</si>
  <si>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</si>
  <si>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</si>
  <si>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</si>
  <si>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</si>
  <si>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</si>
  <si>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</si>
  <si>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DIVISION DE LICENCIATURA EN ADMINISTRACION</t>
  </si>
  <si>
    <t>L.C MANUEL DE JESUS CANO BUSTAMANTE</t>
  </si>
  <si>
    <t>II</t>
  </si>
  <si>
    <t>LIC. EN ADMINISTRACION</t>
  </si>
  <si>
    <t xml:space="preserve"> </t>
  </si>
  <si>
    <t xml:space="preserve">  </t>
  </si>
  <si>
    <t>DIVISIÓN DE LICENCIATURA</t>
  </si>
  <si>
    <t>LIC EN ADMON</t>
  </si>
  <si>
    <t>FEB JULIO 2023</t>
  </si>
  <si>
    <t>LIC ANGEL HERNANDEZ SANCHEZ</t>
  </si>
  <si>
    <t>DESARROLLO SUSTENTABLE</t>
  </si>
  <si>
    <t>405A</t>
  </si>
  <si>
    <t>405C</t>
  </si>
  <si>
    <t>ADMON</t>
  </si>
  <si>
    <t>LIC, ANGEL HERNANDEZ SANCHEZ</t>
  </si>
  <si>
    <t>LIC. ANGEL HERNANDEZ SANCHEZ</t>
  </si>
  <si>
    <t>FEB- JUL 2023</t>
  </si>
  <si>
    <t>FEB-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</si>
</sst>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9" fontId="6" fillId="0" borderId="4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9" fontId="6" fillId="2" borderId="7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5214" name="Imagen 3" descr="Inicio - TecNM Celaya">
          <a:extLst>
            <a:ext uri="{FF2B5EF4-FFF2-40B4-BE49-F238E27FC236}">
              <a16:creationId xmlns:a16="http://schemas.microsoft.com/office/drawing/2014/main" id="{91ED238A-55DD-A807-9349-B47DE85D2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0</xdr:row>
      <xdr:rowOff>57150</xdr:rowOff>
    </xdr:from>
    <xdr:to>
      <xdr:col>13</xdr:col>
      <xdr:colOff>638175</xdr:colOff>
      <xdr:row>0</xdr:row>
      <xdr:rowOff>762000</xdr:rowOff>
    </xdr:to>
    <xdr:pic>
      <xdr:nvPicPr>
        <xdr:cNvPr id="5215" name="Imagen 1">
          <a:extLst>
            <a:ext uri="{FF2B5EF4-FFF2-40B4-BE49-F238E27FC236}">
              <a16:creationId xmlns:a16="http://schemas.microsoft.com/office/drawing/2014/main" id="{E867CF2A-4EF2-ABB0-81FC-347C836A9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571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8529" name="Imagen 1" descr="Inicio - TecNM Celaya">
          <a:extLst>
            <a:ext uri="{FF2B5EF4-FFF2-40B4-BE49-F238E27FC236}">
              <a16:creationId xmlns:a16="http://schemas.microsoft.com/office/drawing/2014/main" id="{98187E5C-D3D3-CFC5-FD21-556C94F98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38100</xdr:rowOff>
    </xdr:from>
    <xdr:to>
      <xdr:col>13</xdr:col>
      <xdr:colOff>685800</xdr:colOff>
      <xdr:row>0</xdr:row>
      <xdr:rowOff>733425</xdr:rowOff>
    </xdr:to>
    <xdr:pic>
      <xdr:nvPicPr>
        <xdr:cNvPr id="18530" name="Imagen 2">
          <a:extLst>
            <a:ext uri="{FF2B5EF4-FFF2-40B4-BE49-F238E27FC236}">
              <a16:creationId xmlns:a16="http://schemas.microsoft.com/office/drawing/2014/main" id="{4587BAB6-4338-251B-8B18-93C069007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38100"/>
          <a:ext cx="13239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9552" name="Imagen 1" descr="Inicio - TecNM Celaya">
          <a:extLst>
            <a:ext uri="{FF2B5EF4-FFF2-40B4-BE49-F238E27FC236}">
              <a16:creationId xmlns:a16="http://schemas.microsoft.com/office/drawing/2014/main" id="{3394B602-FE43-FE7D-E19D-BB7F84239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66675</xdr:rowOff>
    </xdr:from>
    <xdr:to>
      <xdr:col>13</xdr:col>
      <xdr:colOff>685800</xdr:colOff>
      <xdr:row>0</xdr:row>
      <xdr:rowOff>771525</xdr:rowOff>
    </xdr:to>
    <xdr:pic>
      <xdr:nvPicPr>
        <xdr:cNvPr id="19553" name="Imagen 2">
          <a:extLst>
            <a:ext uri="{FF2B5EF4-FFF2-40B4-BE49-F238E27FC236}">
              <a16:creationId xmlns:a16="http://schemas.microsoft.com/office/drawing/2014/main" id="{CDC77474-21B0-70CE-D44C-0AF9940AF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6667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0576" name="Imagen 1" descr="Inicio - TecNM Celaya">
          <a:extLst>
            <a:ext uri="{FF2B5EF4-FFF2-40B4-BE49-F238E27FC236}">
              <a16:creationId xmlns:a16="http://schemas.microsoft.com/office/drawing/2014/main" id="{1D801BA5-BCC8-200F-B4F7-CA7FFDFA7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47625</xdr:rowOff>
    </xdr:from>
    <xdr:to>
      <xdr:col>13</xdr:col>
      <xdr:colOff>676275</xdr:colOff>
      <xdr:row>0</xdr:row>
      <xdr:rowOff>752475</xdr:rowOff>
    </xdr:to>
    <xdr:pic>
      <xdr:nvPicPr>
        <xdr:cNvPr id="20577" name="Imagen 2">
          <a:extLst>
            <a:ext uri="{FF2B5EF4-FFF2-40B4-BE49-F238E27FC236}">
              <a16:creationId xmlns:a16="http://schemas.microsoft.com/office/drawing/2014/main" id="{5D51A6F1-6E78-D451-AF1D-20CF4906B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4762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1600" name="Imagen 1" descr="Inicio - TecNM Celaya">
          <a:extLst>
            <a:ext uri="{FF2B5EF4-FFF2-40B4-BE49-F238E27FC236}">
              <a16:creationId xmlns:a16="http://schemas.microsoft.com/office/drawing/2014/main" id="{B37BA34F-B1B8-7CA0-6B01-92B772B43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19050</xdr:rowOff>
    </xdr:from>
    <xdr:to>
      <xdr:col>13</xdr:col>
      <xdr:colOff>676275</xdr:colOff>
      <xdr:row>0</xdr:row>
      <xdr:rowOff>723900</xdr:rowOff>
    </xdr:to>
    <xdr:pic>
      <xdr:nvPicPr>
        <xdr:cNvPr id="21601" name="Imagen 2">
          <a:extLst>
            <a:ext uri="{FF2B5EF4-FFF2-40B4-BE49-F238E27FC236}">
              <a16:creationId xmlns:a16="http://schemas.microsoft.com/office/drawing/2014/main" id="{708E3223-F013-7B37-BD1E-F26984182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190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106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10.285156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8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>
        <v>1</v>
      </c>
      <c r="C8" s="34"/>
      <c r="D8" s="14" t="s">
        <v>4</v>
      </c>
      <c r="E8" s="5">
        <v>2</v>
      </c>
      <c r="G8" s="4" t="s">
        <v>5</v>
      </c>
      <c r="H8" s="5">
        <v>1</v>
      </c>
      <c r="I8" s="40" t="s">
        <v>6</v>
      </c>
      <c r="J8" s="40"/>
      <c r="K8" s="40"/>
      <c r="L8" s="34" t="s">
        <v>46</v>
      </c>
      <c r="M8" s="34"/>
      <c r="N8" s="34"/>
    </row>
    <row r="10" spans="1:14" x14ac:dyDescent="0.2">
      <c r="A10" s="4" t="s">
        <v>7</v>
      </c>
      <c r="B10" s="34" t="s">
        <v>44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5" t="s">
        <v>8</v>
      </c>
      <c r="B12" s="27" t="s">
        <v>9</v>
      </c>
      <c r="C12" s="2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5" t="s">
        <v>20</v>
      </c>
    </row>
    <row r="13" spans="1:14" x14ac:dyDescent="0.2">
      <c r="A13" s="26"/>
      <c r="B13" s="28"/>
      <c r="C13" s="2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6"/>
    </row>
    <row r="14" spans="1:14" s="11" customFormat="1" x14ac:dyDescent="0.2">
      <c r="A14" s="8" t="s">
        <v>39</v>
      </c>
      <c r="B14" s="9" t="s">
        <v>20</v>
      </c>
      <c r="C14" s="9" t="s">
        <v>40</v>
      </c>
      <c r="D14" s="9" t="s">
        <v>42</v>
      </c>
      <c r="E14" s="9">
        <v>31</v>
      </c>
      <c r="F14" s="9">
        <v>29</v>
      </c>
      <c r="G14" s="9">
        <v>2</v>
      </c>
      <c r="H14" s="10">
        <v>0.94</v>
      </c>
      <c r="I14" s="9">
        <v>-2</v>
      </c>
      <c r="J14" s="10">
        <v>-0.06</v>
      </c>
      <c r="K14" s="9">
        <v>2</v>
      </c>
      <c r="L14" s="10">
        <v>0.06</v>
      </c>
      <c r="M14" s="9">
        <v>73</v>
      </c>
      <c r="N14" s="15">
        <v>0.9</v>
      </c>
    </row>
    <row r="15" spans="1:14" s="11" customFormat="1" x14ac:dyDescent="0.2">
      <c r="A15" s="8" t="s">
        <v>39</v>
      </c>
      <c r="B15" s="9" t="s">
        <v>20</v>
      </c>
      <c r="C15" s="9" t="s">
        <v>41</v>
      </c>
      <c r="D15" s="9" t="s">
        <v>42</v>
      </c>
      <c r="E15" s="9">
        <v>18</v>
      </c>
      <c r="F15" s="9">
        <v>23</v>
      </c>
      <c r="G15" s="9">
        <v>1</v>
      </c>
      <c r="H15" s="10">
        <v>1.28</v>
      </c>
      <c r="I15" s="9">
        <v>-8</v>
      </c>
      <c r="J15" s="10">
        <v>-0.44</v>
      </c>
      <c r="K15" s="9">
        <v>2</v>
      </c>
      <c r="L15" s="10">
        <v>0.11</v>
      </c>
      <c r="M15" s="9">
        <v>66</v>
      </c>
      <c r="N15" s="15">
        <v>0.93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49</v>
      </c>
      <c r="F28" s="17">
        <f>SUM(F14:F27)</f>
        <v>52</v>
      </c>
      <c r="G28" s="17">
        <f>SUM(G14:G27)</f>
        <v>3</v>
      </c>
      <c r="H28" s="18">
        <f>SUM(F28:G28)/E28</f>
        <v>1.1224489795918366</v>
      </c>
      <c r="I28" s="17">
        <f>(E28-SUM(F28:G28))-K28</f>
        <v>-10</v>
      </c>
      <c r="J28" s="18">
        <f>I28/E28</f>
        <v>-0.20408163265306123</v>
      </c>
      <c r="K28" s="17">
        <f>SUM(K14:K27)</f>
        <v>4</v>
      </c>
      <c r="L28" s="18">
        <f>K28/E28</f>
        <v>8.1632653061224483E-2</v>
      </c>
      <c r="M28" s="17">
        <f>AVERAGE(M14:M27)</f>
        <v>69.5</v>
      </c>
      <c r="N28" s="19">
        <f>AVERAGE(N14:N27)</f>
        <v>0.91500000000000004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22" t="s">
        <v>26</v>
      </c>
      <c r="C33" s="22"/>
      <c r="D33" s="22"/>
      <c r="G33" s="23" t="s">
        <v>27</v>
      </c>
      <c r="H33" s="23"/>
      <c r="I33" s="23"/>
      <c r="J33" s="23"/>
    </row>
    <row r="34" spans="1:10" ht="62.25" customHeight="1" x14ac:dyDescent="0.2">
      <c r="B34" s="24"/>
      <c r="C34" s="24"/>
      <c r="D34" s="24"/>
      <c r="G34" s="34"/>
      <c r="H34" s="34"/>
      <c r="I34" s="34"/>
      <c r="J34" s="34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">
        <v>38</v>
      </c>
      <c r="C37" s="30"/>
      <c r="D37" s="30"/>
      <c r="E37" s="13"/>
      <c r="F37" s="13"/>
      <c r="G37" s="30" t="s">
        <v>30</v>
      </c>
      <c r="H37" s="30"/>
      <c r="I37" s="30"/>
      <c r="J37" s="30"/>
    </row>
  </sheetData>
  <mergeCells count="31">
    <mergeCell ref="K12:K13"/>
    <mergeCell ref="J12:J13"/>
    <mergeCell ref="B10:L10"/>
    <mergeCell ref="A3:N3"/>
    <mergeCell ref="A5:N5"/>
    <mergeCell ref="A6:D6"/>
    <mergeCell ref="E6:H6"/>
    <mergeCell ref="I8:K8"/>
    <mergeCell ref="L8:N8"/>
    <mergeCell ref="B8:C8"/>
    <mergeCell ref="A35:B35"/>
    <mergeCell ref="E35:H35"/>
    <mergeCell ref="B37:D37"/>
    <mergeCell ref="G37:J37"/>
    <mergeCell ref="B1:N1"/>
    <mergeCell ref="D12:D13"/>
    <mergeCell ref="E12:E13"/>
    <mergeCell ref="F12:G12"/>
    <mergeCell ref="H12:H13"/>
    <mergeCell ref="G34:J34"/>
    <mergeCell ref="M12:M13"/>
    <mergeCell ref="N12:N13"/>
    <mergeCell ref="A30:N30"/>
    <mergeCell ref="C12:C13"/>
    <mergeCell ref="I12:I13"/>
    <mergeCell ref="L12:L13"/>
    <mergeCell ref="B33:D33"/>
    <mergeCell ref="G33:J33"/>
    <mergeCell ref="B34:D34"/>
    <mergeCell ref="A12:A13"/>
    <mergeCell ref="B12:B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88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v>2</v>
      </c>
      <c r="F8"/>
      <c r="G8" s="4" t="s">
        <v>5</v>
      </c>
      <c r="H8" s="20">
        <v>1</v>
      </c>
      <c r="I8" s="40" t="s">
        <v>6</v>
      </c>
      <c r="J8" s="40"/>
      <c r="K8" s="40"/>
      <c r="L8" s="34" t="s">
        <v>45</v>
      </c>
      <c r="M8" s="34"/>
      <c r="N8" s="34"/>
    </row>
    <row r="10" spans="1:14" x14ac:dyDescent="0.2">
      <c r="A10" s="4" t="s">
        <v>7</v>
      </c>
      <c r="B10" s="34" t="s">
        <v>44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5" t="s">
        <v>8</v>
      </c>
      <c r="B12" s="27" t="s">
        <v>9</v>
      </c>
      <c r="C12" s="2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5" t="s">
        <v>20</v>
      </c>
    </row>
    <row r="13" spans="1:14" x14ac:dyDescent="0.2">
      <c r="A13" s="26"/>
      <c r="B13" s="28"/>
      <c r="C13" s="2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6"/>
    </row>
    <row r="14" spans="1:14" s="11" customFormat="1" x14ac:dyDescent="0.2">
      <c r="A14" s="9" t="str">
        <f>'1'!A14</f>
        <v>DESARROLLO SUSTENTABLE</v>
      </c>
      <c r="B14" s="9" t="s">
        <v>31</v>
      </c>
      <c r="C14" s="9" t="str">
        <f>'1'!C14</f>
        <v>405A</v>
      </c>
      <c r="D14" s="9" t="str">
        <f>'1'!D14</f>
        <v>ADMON</v>
      </c>
      <c r="E14" s="9">
        <f>'1'!E14</f>
        <v>31</v>
      </c>
      <c r="F14" s="9">
        <v>32</v>
      </c>
      <c r="G14" s="9"/>
      <c r="H14" s="10"/>
      <c r="I14" s="9">
        <f>(E14-SUM(F14:G14))-K14</f>
        <v>-1</v>
      </c>
      <c r="J14" s="10"/>
      <c r="K14" s="9">
        <v>0</v>
      </c>
      <c r="L14" s="10">
        <f>K14/E14</f>
        <v>0</v>
      </c>
      <c r="M14" s="9">
        <v>93</v>
      </c>
      <c r="N14" s="15">
        <v>0.61</v>
      </c>
    </row>
    <row r="15" spans="1:14" s="11" customFormat="1" x14ac:dyDescent="0.2">
      <c r="A15" s="9" t="str">
        <f>'1'!A15</f>
        <v>DESARROLLO SUSTENTABLE</v>
      </c>
      <c r="B15" s="9" t="s">
        <v>31</v>
      </c>
      <c r="C15" s="9" t="str">
        <f>'1'!C15</f>
        <v>405C</v>
      </c>
      <c r="D15" s="9" t="str">
        <f>'1'!D15</f>
        <v>ADMON</v>
      </c>
      <c r="E15" s="9">
        <f>'1'!E15</f>
        <v>18</v>
      </c>
      <c r="F15" s="9">
        <v>26</v>
      </c>
      <c r="G15" s="9"/>
      <c r="H15" s="10"/>
      <c r="I15" s="9">
        <f>(E15-SUM(F15:G15))-K15</f>
        <v>-8</v>
      </c>
      <c r="J15" s="10"/>
      <c r="K15" s="9">
        <v>0</v>
      </c>
      <c r="L15" s="10">
        <f>K15/E15</f>
        <v>0</v>
      </c>
      <c r="M15" s="9">
        <v>96</v>
      </c>
      <c r="N15" s="15">
        <v>0.61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49</v>
      </c>
      <c r="F28" s="17">
        <f>SUM(F14:F27)</f>
        <v>58</v>
      </c>
      <c r="G28" s="17">
        <f>SUM(G14:G27)</f>
        <v>0</v>
      </c>
      <c r="H28" s="18">
        <f>SUM(F28:G28)/E28</f>
        <v>1.1836734693877551</v>
      </c>
      <c r="I28" s="17">
        <f>(E28-SUM(F28:G28))-K28</f>
        <v>-9</v>
      </c>
      <c r="J28" s="18">
        <f>I28/E28</f>
        <v>-0.18367346938775511</v>
      </c>
      <c r="K28" s="17">
        <f>SUM(K14:K27)</f>
        <v>0</v>
      </c>
      <c r="L28" s="18">
        <f>K28/E28</f>
        <v>0</v>
      </c>
      <c r="M28" s="17">
        <f>AVERAGE(M14:M27)</f>
        <v>94.5</v>
      </c>
      <c r="N28" s="19">
        <f>AVERAGE(N14:N27)</f>
        <v>0.61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22" t="s">
        <v>26</v>
      </c>
      <c r="C33" s="22"/>
      <c r="D33" s="22"/>
      <c r="G33" s="23" t="s">
        <v>27</v>
      </c>
      <c r="H33" s="23"/>
      <c r="I33" s="23"/>
      <c r="J33" s="23"/>
    </row>
    <row r="34" spans="1:10" ht="62.25" customHeight="1" x14ac:dyDescent="0.2">
      <c r="B34" s="24"/>
      <c r="C34" s="24"/>
      <c r="D34" s="24"/>
      <c r="G34" s="34"/>
      <c r="H34" s="34"/>
      <c r="I34" s="34"/>
      <c r="J34" s="34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">
        <v>38</v>
      </c>
      <c r="C37" s="30"/>
      <c r="D37" s="30"/>
      <c r="E37" s="13"/>
      <c r="F37" s="13"/>
      <c r="G37" s="30" t="s">
        <v>30</v>
      </c>
      <c r="H37" s="30"/>
      <c r="I37" s="30"/>
      <c r="J37" s="30"/>
    </row>
  </sheetData>
  <mergeCells count="31">
    <mergeCell ref="B1:N1"/>
    <mergeCell ref="A3:N3"/>
    <mergeCell ref="A5:N5"/>
    <mergeCell ref="A6:D6"/>
    <mergeCell ref="E6:H6"/>
    <mergeCell ref="B10:L10"/>
    <mergeCell ref="A12:A13"/>
    <mergeCell ref="I8:K8"/>
    <mergeCell ref="H12:H13"/>
    <mergeCell ref="E12:E13"/>
    <mergeCell ref="B8:C8"/>
    <mergeCell ref="J12:J13"/>
    <mergeCell ref="K12:K13"/>
    <mergeCell ref="L12:L13"/>
    <mergeCell ref="L8:N8"/>
    <mergeCell ref="N12:N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6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0" t="s">
        <v>6</v>
      </c>
      <c r="J8" s="40"/>
      <c r="K8" s="40"/>
      <c r="L8" s="34" t="str">
        <f>'1'!L8</f>
        <v>FEB- JULIO 2023</v>
      </c>
      <c r="M8" s="34"/>
      <c r="N8" s="34"/>
    </row>
    <row r="10" spans="1:14" x14ac:dyDescent="0.2">
      <c r="A10" s="4" t="s">
        <v>7</v>
      </c>
      <c r="B10" s="34" t="str">
        <f>'1'!B10</f>
        <v>LIC. ANGEL HERNANDEZ SANCHEZ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5" t="s">
        <v>8</v>
      </c>
      <c r="B12" s="27" t="s">
        <v>9</v>
      </c>
      <c r="C12" s="2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5" t="s">
        <v>20</v>
      </c>
    </row>
    <row r="13" spans="1:14" x14ac:dyDescent="0.2">
      <c r="A13" s="26"/>
      <c r="B13" s="28"/>
      <c r="C13" s="2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6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405A</v>
      </c>
      <c r="D14" s="9" t="str">
        <f>'1'!D14</f>
        <v>ADMON</v>
      </c>
      <c r="E14" s="9">
        <f>'1'!E14</f>
        <v>31</v>
      </c>
      <c r="F14" s="9">
        <v>32</v>
      </c>
      <c r="G14" s="9"/>
      <c r="H14" s="10">
        <f>F14/E14</f>
        <v>1.032258064516129</v>
      </c>
      <c r="I14" s="9">
        <f>(E14-SUM(F14:G14))-K14</f>
        <v>-1</v>
      </c>
      <c r="J14" s="10">
        <f>I14/E14</f>
        <v>-3.2258064516129031E-2</v>
      </c>
      <c r="K14" s="9"/>
      <c r="L14" s="10">
        <f>K14/E14</f>
        <v>0</v>
      </c>
      <c r="M14" s="9">
        <v>93</v>
      </c>
      <c r="N14" s="15">
        <v>0.61</v>
      </c>
    </row>
    <row r="15" spans="1:14" s="11" customFormat="1" x14ac:dyDescent="0.2">
      <c r="A15" s="9" t="str">
        <f>'1'!A15</f>
        <v>DESARROLLO SUSTENTABLE</v>
      </c>
      <c r="B15" s="9"/>
      <c r="C15" s="9" t="str">
        <f>'1'!C15</f>
        <v>405C</v>
      </c>
      <c r="D15" s="9" t="str">
        <f>'1'!D15</f>
        <v>ADMON</v>
      </c>
      <c r="E15" s="9">
        <f>'1'!E15</f>
        <v>18</v>
      </c>
      <c r="F15" s="9">
        <v>24</v>
      </c>
      <c r="G15" s="9"/>
      <c r="H15" s="10">
        <f>F15/E15</f>
        <v>1.3333333333333333</v>
      </c>
      <c r="I15" s="9">
        <f>(E15-SUM(F15:G15))-K15</f>
        <v>-6</v>
      </c>
      <c r="J15" s="10">
        <f>I15/E15</f>
        <v>-0.33333333333333331</v>
      </c>
      <c r="K15" s="9"/>
      <c r="L15" s="10">
        <f>K15/E15</f>
        <v>0</v>
      </c>
      <c r="M15" s="9">
        <v>96</v>
      </c>
      <c r="N15" s="15">
        <v>0.61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1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49</v>
      </c>
      <c r="F28" s="17">
        <f>SUM(F14:F27)</f>
        <v>56</v>
      </c>
      <c r="G28" s="17">
        <f>SUM(G14:G27)</f>
        <v>0</v>
      </c>
      <c r="H28" s="18">
        <f>SUM(F28:G28)/E28</f>
        <v>1.1428571428571428</v>
      </c>
      <c r="I28" s="17">
        <f>(E28-SUM(F28:G28))-K28</f>
        <v>-7</v>
      </c>
      <c r="J28" s="18">
        <f>I28/E28</f>
        <v>-0.14285714285714285</v>
      </c>
      <c r="K28" s="17">
        <f>SUM(K14:K27)</f>
        <v>0</v>
      </c>
      <c r="L28" s="18">
        <f>K28/E28</f>
        <v>0</v>
      </c>
      <c r="M28" s="17">
        <f>AVERAGE(M14:M27)</f>
        <v>94.5</v>
      </c>
      <c r="N28" s="19">
        <f>AVERAGE(N14:N27)</f>
        <v>0.61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22" t="s">
        <v>26</v>
      </c>
      <c r="C33" s="22"/>
      <c r="D33" s="22"/>
      <c r="G33" s="23" t="s">
        <v>27</v>
      </c>
      <c r="H33" s="23"/>
      <c r="I33" s="23"/>
      <c r="J33" s="23"/>
    </row>
    <row r="34" spans="1:10" ht="62.25" customHeight="1" x14ac:dyDescent="0.2">
      <c r="B34" s="24"/>
      <c r="C34" s="24"/>
      <c r="D34" s="24"/>
      <c r="G34" s="34"/>
      <c r="H34" s="34"/>
      <c r="I34" s="34"/>
      <c r="J34" s="34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">
        <v>43</v>
      </c>
      <c r="C37" s="30"/>
      <c r="D37" s="30"/>
      <c r="E37" s="13"/>
      <c r="F37" s="13"/>
      <c r="G37" s="30" t="s">
        <v>30</v>
      </c>
      <c r="H37" s="30"/>
      <c r="I37" s="30"/>
      <c r="J37" s="30"/>
    </row>
  </sheetData>
  <mergeCells count="31">
    <mergeCell ref="B1:N1"/>
    <mergeCell ref="A3:N3"/>
    <mergeCell ref="A5:N5"/>
    <mergeCell ref="A6:D6"/>
    <mergeCell ref="E6:H6"/>
    <mergeCell ref="B10:L10"/>
    <mergeCell ref="A12:A13"/>
    <mergeCell ref="I8:K8"/>
    <mergeCell ref="H12:H13"/>
    <mergeCell ref="E12:E13"/>
    <mergeCell ref="B8:C8"/>
    <mergeCell ref="J12:J13"/>
    <mergeCell ref="K12:K13"/>
    <mergeCell ref="L12:L13"/>
    <mergeCell ref="L8:N8"/>
    <mergeCell ref="N12:N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6" sqref="A16: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0" t="s">
        <v>6</v>
      </c>
      <c r="J8" s="40"/>
      <c r="K8" s="40"/>
      <c r="L8" s="34" t="str">
        <f>'1'!L8</f>
        <v>FEB- JULIO 2023</v>
      </c>
      <c r="M8" s="34"/>
      <c r="N8" s="34"/>
    </row>
    <row r="10" spans="1:14" x14ac:dyDescent="0.2">
      <c r="A10" s="4" t="s">
        <v>7</v>
      </c>
      <c r="B10" s="34" t="str">
        <f>'1'!B10</f>
        <v>LIC. ANGEL HERNANDEZ SANCHEZ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5" t="s">
        <v>8</v>
      </c>
      <c r="B12" s="27" t="s">
        <v>9</v>
      </c>
      <c r="C12" s="2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5" t="s">
        <v>20</v>
      </c>
    </row>
    <row r="13" spans="1:14" x14ac:dyDescent="0.2">
      <c r="A13" s="26"/>
      <c r="B13" s="28"/>
      <c r="C13" s="2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6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405A</v>
      </c>
      <c r="D14" s="9" t="str">
        <f>'1'!D14</f>
        <v>ADMON</v>
      </c>
      <c r="E14" s="9">
        <f>'1'!E14</f>
        <v>31</v>
      </c>
      <c r="F14" s="9">
        <v>30</v>
      </c>
      <c r="G14" s="9"/>
      <c r="H14" s="10">
        <f>F14/E14</f>
        <v>0.967741935483871</v>
      </c>
      <c r="I14" s="9">
        <f>(E14-SUM(F14:G14))-K14</f>
        <v>1</v>
      </c>
      <c r="J14" s="10">
        <f>I14/E14</f>
        <v>3.2258064516129031E-2</v>
      </c>
      <c r="K14" s="9"/>
      <c r="L14" s="10">
        <f>K14/E14</f>
        <v>0</v>
      </c>
      <c r="M14" s="9">
        <v>72</v>
      </c>
      <c r="N14" s="15">
        <v>0.87</v>
      </c>
    </row>
    <row r="15" spans="1:14" s="11" customFormat="1" x14ac:dyDescent="0.2">
      <c r="A15" s="9" t="str">
        <f>'1'!A15</f>
        <v>DESARROLLO SUSTENTABLE</v>
      </c>
      <c r="B15" s="9"/>
      <c r="C15" s="9" t="str">
        <f>'1'!C15</f>
        <v>405C</v>
      </c>
      <c r="D15" s="9" t="str">
        <f>'1'!D15</f>
        <v>ADMON</v>
      </c>
      <c r="E15" s="9">
        <f>'1'!E15</f>
        <v>18</v>
      </c>
      <c r="F15" s="9">
        <v>24</v>
      </c>
      <c r="G15" s="9"/>
      <c r="H15" s="10">
        <f>F15/E15</f>
        <v>1.3333333333333333</v>
      </c>
      <c r="I15" s="9">
        <f>(E15-SUM(F15:G15))-K15</f>
        <v>-6</v>
      </c>
      <c r="J15" s="10">
        <f>I15/E15</f>
        <v>-0.33333333333333331</v>
      </c>
      <c r="K15" s="9"/>
      <c r="L15" s="10">
        <f>K15/E15</f>
        <v>0</v>
      </c>
      <c r="M15" s="9">
        <v>70</v>
      </c>
      <c r="N15" s="15">
        <v>0.92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49</v>
      </c>
      <c r="F28" s="17">
        <f>SUM(F14:F27)</f>
        <v>54</v>
      </c>
      <c r="G28" s="17">
        <f>SUM(G14:G27)</f>
        <v>0</v>
      </c>
      <c r="H28" s="18">
        <f>SUM(F28:G28)/E28</f>
        <v>1.1020408163265305</v>
      </c>
      <c r="I28" s="17">
        <f>(E28-SUM(F28:G28))-K28</f>
        <v>-5</v>
      </c>
      <c r="J28" s="18">
        <f>I28/E28</f>
        <v>-0.10204081632653061</v>
      </c>
      <c r="K28" s="17">
        <f>SUM(K14:K27)</f>
        <v>0</v>
      </c>
      <c r="L28" s="18">
        <f>K28/E28</f>
        <v>0</v>
      </c>
      <c r="M28" s="17">
        <f>AVERAGE(M14:M27)</f>
        <v>71</v>
      </c>
      <c r="N28" s="19">
        <f>AVERAGE(N14:N27)</f>
        <v>0.89500000000000002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22" t="s">
        <v>26</v>
      </c>
      <c r="C33" s="22"/>
      <c r="D33" s="22"/>
      <c r="G33" s="23" t="s">
        <v>27</v>
      </c>
      <c r="H33" s="23"/>
      <c r="I33" s="23"/>
      <c r="J33" s="23"/>
    </row>
    <row r="34" spans="1:10" ht="62.25" customHeight="1" x14ac:dyDescent="0.2">
      <c r="B34" s="24"/>
      <c r="C34" s="24"/>
      <c r="D34" s="24"/>
      <c r="G34" s="34"/>
      <c r="H34" s="34"/>
      <c r="I34" s="34"/>
      <c r="J34" s="34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">
        <v>44</v>
      </c>
      <c r="C37" s="30"/>
      <c r="D37" s="30"/>
      <c r="E37" s="13"/>
      <c r="F37" s="13"/>
      <c r="G37" s="30" t="s">
        <v>30</v>
      </c>
      <c r="H37" s="30"/>
      <c r="I37" s="30"/>
      <c r="J37" s="30"/>
    </row>
  </sheetData>
  <mergeCells count="31">
    <mergeCell ref="B1:N1"/>
    <mergeCell ref="A3:N3"/>
    <mergeCell ref="A5:N5"/>
    <mergeCell ref="A6:D6"/>
    <mergeCell ref="E6:H6"/>
    <mergeCell ref="B10:L10"/>
    <mergeCell ref="A12:A13"/>
    <mergeCell ref="I8:K8"/>
    <mergeCell ref="H12:H13"/>
    <mergeCell ref="E12:E13"/>
    <mergeCell ref="B8:C8"/>
    <mergeCell ref="J12:J13"/>
    <mergeCell ref="K12:K13"/>
    <mergeCell ref="L12:L13"/>
    <mergeCell ref="L8:N8"/>
    <mergeCell ref="N12:N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5" zoomScale="103" zoomScaleNormal="85" zoomScaleSheetLayoutView="100" workbookViewId="0">
      <selection activeCell="P33" sqref="P33"/>
    </sheetView>
  </sheetViews>
  <sheetFormatPr baseColWidth="10" defaultColWidth="11.42578125" defaultRowHeight="12.75" x14ac:dyDescent="0.2"/>
  <cols>
    <col min="1" max="1" width="37.28515625" style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38" t="s">
        <v>35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1</v>
      </c>
      <c r="C8" s="34"/>
      <c r="D8" s="14" t="s">
        <v>4</v>
      </c>
      <c r="E8" s="20">
        <v>2</v>
      </c>
      <c r="F8"/>
      <c r="G8" s="4" t="s">
        <v>5</v>
      </c>
      <c r="H8" s="20">
        <v>1</v>
      </c>
      <c r="I8" s="40" t="s">
        <v>6</v>
      </c>
      <c r="J8" s="40"/>
      <c r="K8" s="40"/>
      <c r="L8" s="34" t="s">
        <v>37</v>
      </c>
      <c r="M8" s="34"/>
      <c r="N8" s="34"/>
    </row>
    <row r="10" spans="1:14" x14ac:dyDescent="0.2">
      <c r="A10" s="4" t="s">
        <v>7</v>
      </c>
      <c r="B10" s="34" t="s">
        <v>38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5" t="s">
        <v>8</v>
      </c>
      <c r="B12" s="27" t="s">
        <v>9</v>
      </c>
      <c r="C12" s="2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5" t="s">
        <v>20</v>
      </c>
    </row>
    <row r="13" spans="1:14" x14ac:dyDescent="0.2">
      <c r="A13" s="26"/>
      <c r="B13" s="28"/>
      <c r="C13" s="2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6"/>
    </row>
    <row r="14" spans="1:14" s="11" customFormat="1" x14ac:dyDescent="0.2">
      <c r="A14" s="9" t="s">
        <v>39</v>
      </c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">
        <v>39</v>
      </c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 t="s">
        <v>33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 t="s">
        <v>34</v>
      </c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22" t="s">
        <v>26</v>
      </c>
      <c r="C33" s="22"/>
      <c r="D33" s="22"/>
      <c r="G33" s="23" t="s">
        <v>27</v>
      </c>
      <c r="H33" s="23"/>
      <c r="I33" s="23"/>
      <c r="J33" s="23"/>
    </row>
    <row r="34" spans="1:10" ht="62.25" customHeight="1" x14ac:dyDescent="0.2">
      <c r="B34" s="24"/>
      <c r="C34" s="24"/>
      <c r="D34" s="24"/>
      <c r="G34" s="34"/>
      <c r="H34" s="34"/>
      <c r="I34" s="34"/>
      <c r="J34" s="34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LIC ANGEL HERNANDEZ SANCHEZ</v>
      </c>
      <c r="C37" s="30"/>
      <c r="D37" s="30"/>
      <c r="E37" s="13"/>
      <c r="F37" s="13"/>
      <c r="G37" s="30" t="s">
        <v>30</v>
      </c>
      <c r="H37" s="30"/>
      <c r="I37" s="30"/>
      <c r="J37" s="30"/>
    </row>
  </sheetData>
  <mergeCells count="31">
    <mergeCell ref="B1:N1"/>
    <mergeCell ref="A3:N3"/>
    <mergeCell ref="A5:N5"/>
    <mergeCell ref="A6:D6"/>
    <mergeCell ref="E6:H6"/>
    <mergeCell ref="B10:L10"/>
    <mergeCell ref="A12:A13"/>
    <mergeCell ref="I8:K8"/>
    <mergeCell ref="H12:H13"/>
    <mergeCell ref="E12:E13"/>
    <mergeCell ref="B8:C8"/>
    <mergeCell ref="J12:J13"/>
    <mergeCell ref="K12:K13"/>
    <mergeCell ref="L12:L13"/>
    <mergeCell ref="L8:N8"/>
    <mergeCell ref="N12:N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meztly</cp:lastModifiedBy>
  <cp:revision/>
  <dcterms:created xsi:type="dcterms:W3CDTF">2021-11-22T14:45:25Z</dcterms:created>
  <dcterms:modified xsi:type="dcterms:W3CDTF">2023-06-02T01:13:14Z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