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3D2A705-0B86-43C4-8816-814710E6DDB7}" xr6:coauthVersionLast="43" xr6:coauthVersionMax="43" xr10:uidLastSave="{00000000-0000-0000-0000-000000000000}"/>
  <bookViews>
    <workbookView xWindow="-120" yWindow="-120" windowWidth="20730" windowHeight="1131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23" l="1"/>
  <c r="C14" i="23"/>
  <c r="D15" i="23"/>
  <c r="D16" i="23"/>
  <c r="A15" i="23"/>
  <c r="A16" i="23"/>
  <c r="L16" i="23"/>
  <c r="A16" i="22" l="1"/>
  <c r="A15" i="22"/>
  <c r="N28" i="25" l="1"/>
  <c r="M28" i="25"/>
  <c r="K28" i="25"/>
  <c r="G28" i="25"/>
  <c r="F28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4" i="23"/>
  <c r="D14" i="23"/>
  <c r="A14" i="23"/>
  <c r="B10" i="23"/>
  <c r="B37" i="23" s="1"/>
  <c r="L8" i="23"/>
  <c r="H8" i="23"/>
  <c r="E8" i="23"/>
  <c r="C15" i="22"/>
  <c r="D15" i="22"/>
  <c r="E15" i="22"/>
  <c r="L15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10"/>
  <c r="L14" i="10"/>
  <c r="I14" i="10"/>
  <c r="H28" i="10" l="1"/>
  <c r="L14" i="25"/>
  <c r="L15" i="25"/>
  <c r="H14" i="25"/>
  <c r="H15" i="25"/>
  <c r="E28" i="25"/>
  <c r="L14" i="24"/>
  <c r="E28" i="24"/>
  <c r="L14" i="23"/>
  <c r="L15" i="23"/>
  <c r="E28" i="23"/>
  <c r="L14" i="22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<sst xmlns="http://schemas.openxmlformats.org/spreadsheetml/2006/main" count="185" uniqueCount="46">
  <si>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</si>
  <si>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</si>
  <si>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</si>
  <si>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</si>
  <si>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</si>
  <si>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</si>
  <si>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</si>
  <si>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</si>
  <si>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</si>
  <si>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</si>
  <si>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</si>
  <si>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</si>
  <si>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</si>
  <si>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</si>
  <si>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</si>
  <si>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</si>
  <si>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</si>
  <si>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</si>
  <si>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</si>
  <si>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</si>
  <si>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</si>
  <si>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</si>
  <si>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</si>
  <si>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</si>
  <si>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</si>
  <si>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</si>
  <si>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</si>
  <si>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</si>
  <si>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</si>
  <si>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</si>
  <si>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Victor Palma Cruz</t>
  </si>
  <si>
    <t>711C</t>
  </si>
  <si>
    <t>IMCT</t>
  </si>
  <si>
    <t xml:space="preserve">I </t>
  </si>
  <si>
    <t>III</t>
  </si>
  <si>
    <t>II</t>
  </si>
  <si>
    <t>Fundamentos de Robotica</t>
  </si>
  <si>
    <t>Diseño y Desarrollo de Prototipos Mecatronicos</t>
  </si>
  <si>
    <t>802A</t>
  </si>
  <si>
    <t>711 C</t>
  </si>
  <si>
    <t>Feb -Jun 2023</t>
  </si>
  <si>
    <t>MI ESTEBAN DOMINGUEZ FISCAL</t>
  </si>
  <si>
    <t>IEM</t>
  </si>
  <si>
    <t>IV</t>
  </si>
  <si>
    <t>ELECTROMECANICA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</si>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</sst>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E6" sqref="A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>
        <v>2</v>
      </c>
      <c r="C8" s="33"/>
      <c r="D8" s="14" t="s">
        <v>4</v>
      </c>
      <c r="E8" s="5">
        <v>2</v>
      </c>
      <c r="G8" s="4" t="s">
        <v>5</v>
      </c>
      <c r="H8" s="5">
        <v>2</v>
      </c>
      <c r="I8" s="32" t="s">
        <v>6</v>
      </c>
      <c r="J8" s="32"/>
      <c r="K8" s="32"/>
      <c r="L8" s="33" t="s">
        <v>40</v>
      </c>
      <c r="M8" s="33"/>
      <c r="N8" s="33"/>
    </row>
    <row r="10" spans="1:14" x14ac:dyDescent="0.2">
      <c r="A10" s="4" t="s">
        <v>7</v>
      </c>
      <c r="B10" s="33" t="s">
        <v>30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20</v>
      </c>
      <c r="C14" s="9" t="s">
        <v>38</v>
      </c>
      <c r="D14" s="9" t="s">
        <v>42</v>
      </c>
      <c r="E14" s="9">
        <v>39</v>
      </c>
      <c r="F14" s="9">
        <v>33</v>
      </c>
      <c r="G14" s="9"/>
      <c r="H14" s="10"/>
      <c r="I14" s="9">
        <f t="shared" ref="I14:I28" si="0">(E14-SUM(F14:G14))-K14</f>
        <v>6</v>
      </c>
      <c r="J14" s="10"/>
      <c r="K14" s="9">
        <v>0</v>
      </c>
      <c r="L14" s="10">
        <f t="shared" ref="L14:L28" si="1">K14/E14</f>
        <v>0</v>
      </c>
      <c r="M14" s="9">
        <v>77.53</v>
      </c>
      <c r="N14" s="15">
        <v>0.82</v>
      </c>
    </row>
    <row r="15" spans="1:14" s="11" customFormat="1" ht="25.5" x14ac:dyDescent="0.2">
      <c r="A15" s="8" t="s">
        <v>37</v>
      </c>
      <c r="B15" s="9" t="s">
        <v>33</v>
      </c>
      <c r="C15" s="9" t="s">
        <v>39</v>
      </c>
      <c r="D15" s="9" t="s">
        <v>32</v>
      </c>
      <c r="E15" s="9">
        <v>1</v>
      </c>
      <c r="F15" s="9">
        <v>1</v>
      </c>
      <c r="G15" s="9"/>
      <c r="H15" s="10"/>
      <c r="I15" s="9">
        <v>0</v>
      </c>
      <c r="J15" s="10"/>
      <c r="K15" s="9">
        <v>0</v>
      </c>
      <c r="L15" s="10">
        <f t="shared" si="1"/>
        <v>0</v>
      </c>
      <c r="M15" s="9">
        <v>80</v>
      </c>
      <c r="N15" s="15">
        <v>1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40</v>
      </c>
      <c r="F28" s="17">
        <f>SUM(F14:F27)</f>
        <v>34</v>
      </c>
      <c r="G28" s="17">
        <f>SUM(G14:G27)</f>
        <v>0</v>
      </c>
      <c r="H28" s="18">
        <f>SUM(F28:G28)/E28</f>
        <v>0.85</v>
      </c>
      <c r="I28" s="17">
        <f t="shared" si="0"/>
        <v>6</v>
      </c>
      <c r="J28" s="18">
        <f t="shared" ref="J28" si="2">I28/E28</f>
        <v>0.15</v>
      </c>
      <c r="K28" s="17">
        <f>SUM(K14:K27)</f>
        <v>0</v>
      </c>
      <c r="L28" s="18">
        <f t="shared" si="1"/>
        <v>0</v>
      </c>
      <c r="M28" s="17">
        <f>AVERAGE(M14:M27)</f>
        <v>78.765000000000001</v>
      </c>
      <c r="N28" s="19">
        <f>AVERAGE(N14:N27)</f>
        <v>0.90999999999999992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7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35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35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85.69</v>
      </c>
      <c r="N14" s="15">
        <v>0.87170000000000003</v>
      </c>
    </row>
    <row r="15" spans="1:14" s="11" customFormat="1" ht="25.5" x14ac:dyDescent="0.2">
      <c r="A15" s="9" t="str">
        <f>'1'!A15</f>
        <v>Diseño y Desarrollo de Prototipos Mecatronicos</v>
      </c>
      <c r="B15" s="9" t="s">
        <v>35</v>
      </c>
      <c r="C15" s="9" t="str">
        <f>'1'!C15</f>
        <v>711 C</v>
      </c>
      <c r="D15" s="9" t="str">
        <f>'1'!D15</f>
        <v>IMCT</v>
      </c>
      <c r="E15" s="9">
        <f>'1'!E15</f>
        <v>1</v>
      </c>
      <c r="F15" s="9"/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80</v>
      </c>
      <c r="N15" s="15">
        <v>1</v>
      </c>
    </row>
    <row r="16" spans="1:14" s="11" customFormat="1" ht="25.5" x14ac:dyDescent="0.2">
      <c r="A16" s="9" t="str">
        <f>'1'!A15</f>
        <v>Diseño y Desarrollo de Prototipos Mecatronicos</v>
      </c>
      <c r="B16" s="9" t="s">
        <v>34</v>
      </c>
      <c r="C16" s="9"/>
      <c r="D16" s="9" t="s">
        <v>32</v>
      </c>
      <c r="E16" s="9">
        <v>1</v>
      </c>
      <c r="F16" s="9"/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41</v>
      </c>
      <c r="F28" s="17">
        <f>SUM(F14:F27)</f>
        <v>35</v>
      </c>
      <c r="G28" s="17">
        <f>SUM(G14:G27)</f>
        <v>0</v>
      </c>
      <c r="H28" s="18">
        <f>SUM(F28:G28)/E28</f>
        <v>0.85365853658536583</v>
      </c>
      <c r="I28" s="17">
        <f t="shared" ref="I28" si="1">(E28-SUM(F28:G28))-K28</f>
        <v>6</v>
      </c>
      <c r="J28" s="18">
        <f t="shared" ref="J28" si="2">I28/E28</f>
        <v>0.14634146341463414</v>
      </c>
      <c r="K28" s="17">
        <f>SUM(K14:K27)</f>
        <v>0</v>
      </c>
      <c r="L28" s="18">
        <f t="shared" si="0"/>
        <v>0</v>
      </c>
      <c r="M28" s="17">
        <f>AVERAGE(M14:M27)</f>
        <v>83.563333333333333</v>
      </c>
      <c r="N28" s="19">
        <f>AVERAGE(N14:N27)</f>
        <v>0.95723333333333338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7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34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1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85.69</v>
      </c>
      <c r="N14" s="15">
        <v>0.87</v>
      </c>
    </row>
    <row r="15" spans="1:14" s="11" customFormat="1" x14ac:dyDescent="0.2">
      <c r="A15" s="9" t="str">
        <f>'1'!A14</f>
        <v>Fundamentos de Robotica</v>
      </c>
      <c r="B15" s="9" t="s">
        <v>43</v>
      </c>
      <c r="C15" s="9" t="str">
        <f>'1'!C14</f>
        <v>802A</v>
      </c>
      <c r="D15" s="9" t="str">
        <f>'1'!D14</f>
        <v>IEM</v>
      </c>
      <c r="E15" s="9">
        <v>39</v>
      </c>
      <c r="F15" s="9">
        <v>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82.28</v>
      </c>
      <c r="N15" s="15">
        <v>0.87</v>
      </c>
    </row>
    <row r="16" spans="1:14" s="11" customFormat="1" ht="25.5" x14ac:dyDescent="0.2">
      <c r="A16" s="9" t="str">
        <f>'1'!A15</f>
        <v>Diseño y Desarrollo de Prototipos Mecatronicos</v>
      </c>
      <c r="B16" s="9" t="s">
        <v>43</v>
      </c>
      <c r="C16" s="9" t="s">
        <v>31</v>
      </c>
      <c r="D16" s="9" t="str">
        <f>'1'!D15</f>
        <v>IMCT</v>
      </c>
      <c r="E16" s="9">
        <v>1</v>
      </c>
      <c r="F16" s="9">
        <v>1</v>
      </c>
      <c r="G16" s="9"/>
      <c r="H16" s="10"/>
      <c r="I16" s="9">
        <v>1</v>
      </c>
      <c r="J16" s="10"/>
      <c r="K16" s="9">
        <v>0</v>
      </c>
      <c r="L16" s="10">
        <f t="shared" ref="L16" si="1">K16/E16</f>
        <v>0</v>
      </c>
      <c r="M16" s="9">
        <v>80</v>
      </c>
      <c r="N16" s="15"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79</v>
      </c>
      <c r="F28" s="17">
        <f>SUM(F14:F27)</f>
        <v>3</v>
      </c>
      <c r="G28" s="17">
        <f>SUM(G14:G27)</f>
        <v>0</v>
      </c>
      <c r="H28" s="18">
        <f>SUM(F28:G28)/E28</f>
        <v>3.7974683544303799E-2</v>
      </c>
      <c r="I28" s="17">
        <f t="shared" ref="I28" si="2">(E28-SUM(F28:G28))-K28</f>
        <v>76</v>
      </c>
      <c r="J28" s="18">
        <f t="shared" ref="J28" si="3">I28/E28</f>
        <v>0.96202531645569622</v>
      </c>
      <c r="K28" s="17">
        <f>SUM(K14:K27)</f>
        <v>0</v>
      </c>
      <c r="L28" s="18">
        <f t="shared" si="0"/>
        <v>0</v>
      </c>
      <c r="M28" s="17">
        <f>AVERAGE(M14:M27)</f>
        <v>82.656666666666666</v>
      </c>
      <c r="N28" s="19">
        <f>AVERAGE(N14:N27)</f>
        <v>0.91333333333333344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H9" sqref="H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7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45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38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88</v>
      </c>
      <c r="N14" s="15">
        <v>0.92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39</v>
      </c>
      <c r="F28" s="17">
        <f>SUM(F14:F27)</f>
        <v>38</v>
      </c>
      <c r="G28" s="17">
        <f>SUM(G14:G27)</f>
        <v>0</v>
      </c>
      <c r="H28" s="18">
        <f>SUM(F28:G28)/E28</f>
        <v>0.97435897435897434</v>
      </c>
      <c r="I28" s="17">
        <f t="shared" ref="I28" si="1">(E28-SUM(F28:G28))-K28</f>
        <v>1</v>
      </c>
      <c r="J28" s="18">
        <f t="shared" ref="J28" si="2">I28/E28</f>
        <v>2.564102564102564E-2</v>
      </c>
      <c r="K28" s="17">
        <f>SUM(K14:K27)</f>
        <v>0</v>
      </c>
      <c r="L28" s="18">
        <f t="shared" si="0"/>
        <v>0</v>
      </c>
      <c r="M28" s="17">
        <f>AVERAGE(M14:M27)</f>
        <v>88</v>
      </c>
      <c r="N28" s="19">
        <f>AVERAGE(N14:N27)</f>
        <v>0.92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N9" sqref="N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28</v>
      </c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 -Jun 2023</v>
      </c>
      <c r="M8" s="33"/>
      <c r="N8" s="33"/>
    </row>
    <row r="10" spans="1:14" x14ac:dyDescent="0.2">
      <c r="A10" s="4" t="s">
        <v>7</v>
      </c>
      <c r="B10" s="33" t="str">
        <f>'1'!B10</f>
        <v>Ing. Victor Palma Cruz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Robotica</v>
      </c>
      <c r="B14" s="9" t="s">
        <v>17</v>
      </c>
      <c r="C14" s="9" t="str">
        <f>'1'!C14</f>
        <v>802A</v>
      </c>
      <c r="D14" s="9" t="str">
        <f>'1'!D14</f>
        <v>IEM</v>
      </c>
      <c r="E14" s="9">
        <f>'1'!E14</f>
        <v>39</v>
      </c>
      <c r="F14" s="9">
        <v>2</v>
      </c>
      <c r="G14" s="9"/>
      <c r="H14" s="10">
        <f t="shared" ref="H14:H15" si="0">F14/E14</f>
        <v>5.128205128205128E-2</v>
      </c>
      <c r="I14" s="9">
        <f t="shared" ref="I14:I28" si="1">(E14-SUM(F14:G14))-K14</f>
        <v>37</v>
      </c>
      <c r="J14" s="10">
        <f t="shared" ref="J14:J28" si="2">I14/E14</f>
        <v>0.94871794871794868</v>
      </c>
      <c r="K14" s="9">
        <v>0</v>
      </c>
      <c r="L14" s="10">
        <f t="shared" ref="L14:L28" si="3">K14/E14</f>
        <v>0</v>
      </c>
      <c r="M14" s="9">
        <v>84.5</v>
      </c>
      <c r="N14" s="15">
        <v>0.5</v>
      </c>
    </row>
    <row r="15" spans="1:14" s="11" customFormat="1" ht="25.5" x14ac:dyDescent="0.2">
      <c r="A15" s="9" t="str">
        <f>'1'!A15</f>
        <v>Diseño y Desarrollo de Prototipos Mecatronicos</v>
      </c>
      <c r="B15" s="9" t="s">
        <v>17</v>
      </c>
      <c r="C15" s="9" t="str">
        <f>'1'!C15</f>
        <v>711 C</v>
      </c>
      <c r="D15" s="9" t="str">
        <f>'1'!D15</f>
        <v>IMCT</v>
      </c>
      <c r="E15" s="9">
        <f>'1'!E15</f>
        <v>1</v>
      </c>
      <c r="F15" s="9">
        <v>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70</v>
      </c>
      <c r="N15" s="15">
        <v>1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40</v>
      </c>
      <c r="F28" s="17">
        <f>SUM(F14:F27)</f>
        <v>3</v>
      </c>
      <c r="G28" s="17">
        <f>SUM(G14:G27)</f>
        <v>0</v>
      </c>
      <c r="H28" s="18">
        <f>SUM(F28:G28)/E28</f>
        <v>7.4999999999999997E-2</v>
      </c>
      <c r="I28" s="17">
        <f t="shared" si="1"/>
        <v>37</v>
      </c>
      <c r="J28" s="18">
        <f t="shared" si="2"/>
        <v>0.92500000000000004</v>
      </c>
      <c r="K28" s="17">
        <f>SUM(K14:K27)</f>
        <v>0</v>
      </c>
      <c r="L28" s="18">
        <f t="shared" si="3"/>
        <v>0</v>
      </c>
      <c r="M28" s="17">
        <f>AVERAGE(M14:M27)</f>
        <v>77.25</v>
      </c>
      <c r="N28" s="19">
        <f>AVERAGE(N14:N27)</f>
        <v>0.75</v>
      </c>
    </row>
    <row r="30" spans="1:14" ht="120" customHeight="1" x14ac:dyDescent="0.2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Victor Palma Cruz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2023-06-27T23:22:43Z</dcterms:modified>
  <cp:category/>
  <cp:contentStatus/>
</cp:coreProperties>
</file>