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27785BAC-C4CB-4FC3-BE32-FF5004088C85}" xr6:coauthVersionLast="43" xr6:coauthVersionMax="43" xr10:uidLastSave="{00000000-0000-0000-0000-000000000000}"/>
  <bookViews>
    <workbookView xWindow="-120" yWindow="-120" windowWidth="20730" windowHeight="1131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23" l="1"/>
  <c r="C14" i="23"/>
  <c r="D15" i="23"/>
  <c r="D16" i="23"/>
  <c r="A15" i="23"/>
  <c r="A16" i="23"/>
  <c r="L16" i="23"/>
  <c r="A16" i="22" l="1"/>
  <c r="A15" i="22"/>
  <c r="N28" i="25" l="1"/>
  <c r="M28" i="25"/>
  <c r="K28" i="25"/>
  <c r="G28" i="25"/>
  <c r="F28" i="25"/>
  <c r="E15" i="25"/>
  <c r="I15" i="25" s="1"/>
  <c r="J15" i="25" s="1"/>
  <c r="D15" i="25"/>
  <c r="C15" i="25"/>
  <c r="A15" i="25"/>
  <c r="I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A14" i="23"/>
  <c r="B10" i="23"/>
  <c r="B37" i="23" s="1"/>
  <c r="L8" i="23"/>
  <c r="H8" i="23"/>
  <c r="E8" i="23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L14" i="10"/>
  <c r="I14" i="10"/>
  <c r="H28" i="10" l="1"/>
  <c r="L14" i="25"/>
  <c r="L15" i="25"/>
  <c r="H15" i="25"/>
  <c r="E28" i="25"/>
  <c r="L14" i="24"/>
  <c r="E28" i="24"/>
  <c r="L14" i="23"/>
  <c r="L15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<sst xmlns="http://schemas.openxmlformats.org/spreadsheetml/2006/main" count="187" uniqueCount="46">
  <si>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</si>
  <si>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</si>
  <si>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</si>
  <si>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</si>
  <si>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</si>
  <si>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</si>
  <si>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</si>
  <si>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</si>
  <si>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</si>
  <si>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</si>
  <si>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</si>
  <si>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</si>
  <si>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</si>
  <si>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</si>
  <si>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</si>
  <si>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</si>
  <si>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</si>
  <si>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</si>
  <si>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</si>
  <si>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</si>
  <si>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</si>
  <si>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</si>
  <si>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</si>
  <si>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</si>
  <si>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</si>
  <si>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</si>
  <si>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</si>
  <si>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</si>
  <si>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</si>
  <si>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</si>
  <si>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Victor Palma Cruz</t>
  </si>
  <si>
    <t>711C</t>
  </si>
  <si>
    <t>IMCT</t>
  </si>
  <si>
    <t xml:space="preserve">I </t>
  </si>
  <si>
    <t>III</t>
  </si>
  <si>
    <t>II</t>
  </si>
  <si>
    <t>Fundamentos de Robotica</t>
  </si>
  <si>
    <t>Diseño y Desarrollo de Prototipos Mecatronicos</t>
  </si>
  <si>
    <t>802A</t>
  </si>
  <si>
    <t>711 C</t>
  </si>
  <si>
    <t>Feb -Jun 2023</t>
  </si>
  <si>
    <t>MI ESTEBAN DOMINGUEZ FISCAL</t>
  </si>
  <si>
    <t>IEM</t>
  </si>
  <si>
    <t>IV</t>
  </si>
  <si>
    <t>ELECTROMECANICA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</si>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</sst>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E6" sqref="A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>
        <v>2</v>
      </c>
      <c r="C8" s="28"/>
      <c r="D8" s="14" t="s">
        <v>4</v>
      </c>
      <c r="E8" s="5">
        <v>2</v>
      </c>
      <c r="G8" s="4" t="s">
        <v>5</v>
      </c>
      <c r="H8" s="5">
        <v>2</v>
      </c>
      <c r="I8" s="34" t="s">
        <v>6</v>
      </c>
      <c r="J8" s="34"/>
      <c r="K8" s="34"/>
      <c r="L8" s="28" t="s">
        <v>40</v>
      </c>
      <c r="M8" s="28"/>
      <c r="N8" s="28"/>
    </row>
    <row r="10" spans="1:14" x14ac:dyDescent="0.2">
      <c r="A10" s="4" t="s">
        <v>7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20</v>
      </c>
      <c r="C14" s="9" t="s">
        <v>38</v>
      </c>
      <c r="D14" s="9" t="s">
        <v>42</v>
      </c>
      <c r="E14" s="9">
        <v>39</v>
      </c>
      <c r="F14" s="9">
        <v>33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77.53</v>
      </c>
      <c r="N14" s="15">
        <v>0.82</v>
      </c>
    </row>
    <row r="15" spans="1:14" s="11" customFormat="1" ht="25.5" x14ac:dyDescent="0.2">
      <c r="A15" s="8" t="s">
        <v>37</v>
      </c>
      <c r="B15" s="9" t="s">
        <v>33</v>
      </c>
      <c r="C15" s="9" t="s">
        <v>39</v>
      </c>
      <c r="D15" s="9" t="s">
        <v>32</v>
      </c>
      <c r="E15" s="9"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40</v>
      </c>
      <c r="F28" s="17">
        <f>SUM(F14:F27)</f>
        <v>34</v>
      </c>
      <c r="G28" s="17">
        <f>SUM(G14:G27)</f>
        <v>0</v>
      </c>
      <c r="H28" s="18">
        <f>SUM(F28:G28)/E28</f>
        <v>0.85</v>
      </c>
      <c r="I28" s="17">
        <f t="shared" si="0"/>
        <v>6</v>
      </c>
      <c r="J28" s="18">
        <f t="shared" ref="J28" si="2">I28/E28</f>
        <v>0.15</v>
      </c>
      <c r="K28" s="17">
        <f>SUM(K14:K27)</f>
        <v>0</v>
      </c>
      <c r="L28" s="18">
        <f t="shared" si="1"/>
        <v>0</v>
      </c>
      <c r="M28" s="17">
        <f>AVERAGE(M14:M27)</f>
        <v>78.765000000000001</v>
      </c>
      <c r="N28" s="19">
        <f>AVERAGE(N14:N27)</f>
        <v>0.90999999999999992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 -Jun 2023</v>
      </c>
      <c r="M8" s="28"/>
      <c r="N8" s="28"/>
    </row>
    <row r="10" spans="1:14" x14ac:dyDescent="0.2">
      <c r="A10" s="4" t="s">
        <v>7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Robotica</v>
      </c>
      <c r="B14" s="9" t="s">
        <v>35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35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0.87170000000000003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35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/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34</v>
      </c>
      <c r="C16" s="9"/>
      <c r="D16" s="9" t="s">
        <v>32</v>
      </c>
      <c r="E16" s="9">
        <v>1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41</v>
      </c>
      <c r="F28" s="17">
        <f>SUM(F14:F27)</f>
        <v>35</v>
      </c>
      <c r="G28" s="17">
        <f>SUM(G14:G27)</f>
        <v>0</v>
      </c>
      <c r="H28" s="18">
        <f>SUM(F28:G28)/E28</f>
        <v>0.85365853658536583</v>
      </c>
      <c r="I28" s="17">
        <f t="shared" ref="I28" si="1">(E28-SUM(F28:G28))-K28</f>
        <v>6</v>
      </c>
      <c r="J28" s="18">
        <f t="shared" ref="J28" si="2">I28/E28</f>
        <v>0.14634146341463414</v>
      </c>
      <c r="K28" s="17">
        <f>SUM(K14:K27)</f>
        <v>0</v>
      </c>
      <c r="L28" s="18">
        <f t="shared" si="0"/>
        <v>0</v>
      </c>
      <c r="M28" s="17">
        <f>AVERAGE(M14:M27)</f>
        <v>83.563333333333333</v>
      </c>
      <c r="N28" s="19">
        <f>AVERAGE(N14:N27)</f>
        <v>0.95723333333333338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 -Jun 2023</v>
      </c>
      <c r="M8" s="28"/>
      <c r="N8" s="28"/>
    </row>
    <row r="10" spans="1:14" x14ac:dyDescent="0.2">
      <c r="A10" s="4" t="s">
        <v>7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Robotica</v>
      </c>
      <c r="B14" s="9" t="s">
        <v>34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1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</v>
      </c>
    </row>
    <row r="15" spans="1:14" s="11" customFormat="1" x14ac:dyDescent="0.2">
      <c r="A15" s="9" t="str">
        <f>'1'!A14</f>
        <v>Fundamentos de Robotica</v>
      </c>
      <c r="B15" s="9" t="s">
        <v>43</v>
      </c>
      <c r="C15" s="9" t="str">
        <f>'1'!C14</f>
        <v>802A</v>
      </c>
      <c r="D15" s="9" t="str">
        <f>'1'!D14</f>
        <v>IEM</v>
      </c>
      <c r="E15" s="9">
        <v>39</v>
      </c>
      <c r="F15" s="9">
        <v>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82.28</v>
      </c>
      <c r="N15" s="15">
        <v>0.87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43</v>
      </c>
      <c r="C16" s="9" t="s">
        <v>31</v>
      </c>
      <c r="D16" s="9" t="str">
        <f>'1'!D15</f>
        <v>IMCT</v>
      </c>
      <c r="E16" s="9">
        <v>1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ref="L16" si="1">K16/E16</f>
        <v>0</v>
      </c>
      <c r="M16" s="9">
        <v>80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3</v>
      </c>
      <c r="G28" s="17">
        <f>SUM(G14:G27)</f>
        <v>0</v>
      </c>
      <c r="H28" s="18">
        <f>SUM(F28:G28)/E28</f>
        <v>3.7974683544303799E-2</v>
      </c>
      <c r="I28" s="17">
        <f t="shared" ref="I28" si="2">(E28-SUM(F28:G28))-K28</f>
        <v>76</v>
      </c>
      <c r="J28" s="18">
        <f t="shared" ref="J28" si="3">I28/E28</f>
        <v>0.96202531645569622</v>
      </c>
      <c r="K28" s="17">
        <f>SUM(K14:K27)</f>
        <v>0</v>
      </c>
      <c r="L28" s="18">
        <f t="shared" si="0"/>
        <v>0</v>
      </c>
      <c r="M28" s="17">
        <f>AVERAGE(M14:M27)</f>
        <v>82.656666666666666</v>
      </c>
      <c r="N28" s="19">
        <f>AVERAGE(N14:N27)</f>
        <v>0.91333333333333344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 -Jun 2023</v>
      </c>
      <c r="M8" s="28"/>
      <c r="N8" s="28"/>
    </row>
    <row r="10" spans="1:14" x14ac:dyDescent="0.2">
      <c r="A10" s="4" t="s">
        <v>7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Robotica</v>
      </c>
      <c r="B14" s="9" t="s">
        <v>45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38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0.92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39</v>
      </c>
      <c r="F28" s="17">
        <f>SUM(F14:F27)</f>
        <v>38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1</v>
      </c>
      <c r="J28" s="18">
        <f t="shared" ref="J28" si="2">I28/E28</f>
        <v>2.564102564102564E-2</v>
      </c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0.92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 -Jun 2023</v>
      </c>
      <c r="M8" s="28"/>
      <c r="N8" s="28"/>
    </row>
    <row r="10" spans="1:14" x14ac:dyDescent="0.2">
      <c r="A10" s="4" t="s">
        <v>7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Robotica</v>
      </c>
      <c r="B14" s="9" t="s">
        <v>17</v>
      </c>
      <c r="C14" s="9" t="str">
        <f>'1'!C14</f>
        <v>802A</v>
      </c>
      <c r="D14" s="9" t="str">
        <f>'1'!D14</f>
        <v>IEM</v>
      </c>
      <c r="E14" s="9">
        <v>41</v>
      </c>
      <c r="F14" s="9">
        <v>39</v>
      </c>
      <c r="G14" s="9"/>
      <c r="H14" s="10">
        <v>0.95</v>
      </c>
      <c r="I14" s="9">
        <f t="shared" ref="I14:I28" si="0">(E14-SUM(F14:G14))-K14</f>
        <v>2</v>
      </c>
      <c r="J14" s="10">
        <v>0.05</v>
      </c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17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>
        <v>1</v>
      </c>
      <c r="G15" s="9"/>
      <c r="H15" s="10">
        <f t="shared" ref="H14:H15" si="2">F15/E15</f>
        <v>1</v>
      </c>
      <c r="I15" s="9">
        <f t="shared" si="0"/>
        <v>0</v>
      </c>
      <c r="J15" s="10">
        <f t="shared" ref="J14:J28" si="3">I15/E15</f>
        <v>0</v>
      </c>
      <c r="K15" s="9">
        <v>0</v>
      </c>
      <c r="L15" s="10">
        <f t="shared" si="1"/>
        <v>0</v>
      </c>
      <c r="M15" s="9">
        <v>81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42</v>
      </c>
      <c r="F28" s="17">
        <f>SUM(F14:F27)</f>
        <v>40</v>
      </c>
      <c r="G28" s="17">
        <f>SUM(G14:G27)</f>
        <v>0</v>
      </c>
      <c r="H28" s="18">
        <f>SUM(F28:G28)/E28</f>
        <v>0.95238095238095233</v>
      </c>
      <c r="I28" s="17">
        <f t="shared" si="0"/>
        <v>2</v>
      </c>
      <c r="J28" s="18">
        <f t="shared" si="3"/>
        <v>4.7619047619047616E-2</v>
      </c>
      <c r="K28" s="17">
        <f>SUM(K14:K27)</f>
        <v>0</v>
      </c>
      <c r="L28" s="18">
        <f t="shared" si="1"/>
        <v>0</v>
      </c>
      <c r="M28" s="17">
        <f>AVERAGE(M14:M27)</f>
        <v>83.5</v>
      </c>
      <c r="N28" s="19">
        <f>AVERAGE(N14:N27)</f>
        <v>0.90999999999999992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2023-07-06T15:35:16Z</dcterms:modified>
  <cp:category/>
  <cp:contentStatus/>
</cp:coreProperties>
</file>