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0.INSTRUMENTACION SEPTIEMBRE 2023-FEBRERO 2024\REPORTES\REPORTE 4.03.01.2024\"/>
    </mc:Choice>
  </mc:AlternateContent>
  <xr:revisionPtr revIDLastSave="0" documentId="13_ncr:1_{A29EFFF8-B82B-4576-A2FD-E77ED4C127A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'2'!$A$1:$N$35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4" l="1"/>
  <c r="D16" i="24"/>
  <c r="D17" i="24"/>
  <c r="D18" i="24"/>
  <c r="I15" i="22"/>
  <c r="J15" i="22" s="1"/>
  <c r="I16" i="22"/>
  <c r="J16" i="22" s="1"/>
  <c r="I17" i="22"/>
  <c r="J17" i="22" s="1"/>
  <c r="I18" i="22"/>
  <c r="L18" i="22"/>
  <c r="L15" i="22"/>
  <c r="L16" i="22"/>
  <c r="L17" i="22"/>
  <c r="H15" i="22"/>
  <c r="H16" i="22"/>
  <c r="H17" i="22"/>
  <c r="H18" i="22"/>
  <c r="D15" i="22"/>
  <c r="D16" i="22"/>
  <c r="D17" i="22"/>
  <c r="J15" i="10"/>
  <c r="J16" i="10"/>
  <c r="J17" i="10"/>
  <c r="J18" i="10"/>
  <c r="H16" i="10"/>
  <c r="H17" i="10"/>
  <c r="H18" i="10"/>
  <c r="H15" i="10"/>
  <c r="J14" i="10"/>
  <c r="H14" i="10"/>
  <c r="N28" i="25"/>
  <c r="M28" i="25"/>
  <c r="K28" i="25"/>
  <c r="G28" i="25"/>
  <c r="F28" i="25"/>
  <c r="D14" i="25"/>
  <c r="B10" i="25"/>
  <c r="B37" i="25" s="1"/>
  <c r="N28" i="24"/>
  <c r="M28" i="24"/>
  <c r="K28" i="24"/>
  <c r="G28" i="24"/>
  <c r="F28" i="24"/>
  <c r="I14" i="24"/>
  <c r="J14" i="24" s="1"/>
  <c r="D14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C14" i="22"/>
  <c r="D14" i="22"/>
  <c r="H14" i="22"/>
  <c r="A14" i="22"/>
  <c r="B10" i="22"/>
  <c r="B35" i="22" s="1"/>
  <c r="L8" i="22"/>
  <c r="H8" i="22"/>
  <c r="E8" i="22"/>
  <c r="N26" i="22"/>
  <c r="M26" i="22"/>
  <c r="K26" i="22"/>
  <c r="G26" i="22"/>
  <c r="F26" i="22"/>
  <c r="B37" i="10"/>
  <c r="N28" i="10"/>
  <c r="M28" i="10"/>
  <c r="K28" i="10"/>
  <c r="G28" i="10"/>
  <c r="F28" i="10"/>
  <c r="E28" i="10"/>
  <c r="L14" i="10"/>
  <c r="I14" i="22" l="1"/>
  <c r="J14" i="22" s="1"/>
  <c r="E28" i="25"/>
  <c r="L14" i="24"/>
  <c r="H14" i="24"/>
  <c r="E28" i="24"/>
  <c r="E28" i="23"/>
  <c r="L14" i="22"/>
  <c r="E26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6" i="22"/>
  <c r="J26" i="22" s="1"/>
  <c r="H26" i="22"/>
  <c r="L2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<sst xmlns="http://schemas.openxmlformats.org/spreadsheetml/2006/main" count="230" uniqueCount="50">
  <si>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</si>
  <si>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</si>
  <si>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</si>
  <si>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</si>
  <si>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</si>
  <si>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</si>
  <si>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</si>
  <si>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</si>
  <si>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</si>
  <si>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</si>
  <si>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</si>
  <si>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</si>
  <si>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</si>
  <si>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</si>
  <si>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</si>
  <si>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</si>
  <si>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</si>
  <si>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</si>
  <si>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</si>
  <si>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</si>
  <si>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</si>
  <si>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</si>
  <si>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</si>
  <si>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</si>
  <si>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</si>
  <si>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</si>
  <si>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</si>
  <si>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</si>
  <si>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</si>
  <si>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</si>
  <si>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</si>
  <si>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</si>
  <si>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MIA. PEDRO JACOME ONOFRE</t>
  </si>
  <si>
    <t>JEFA DE CARRERA</t>
  </si>
  <si>
    <t>PROFESOR</t>
  </si>
  <si>
    <t>Metrologia y Normalización</t>
  </si>
  <si>
    <t>301-A</t>
  </si>
  <si>
    <t>PROFESOR:</t>
  </si>
  <si>
    <t>1°</t>
  </si>
  <si>
    <t>ING. FLOR ILIANA CHONTAL PELAYO</t>
  </si>
  <si>
    <t>SEPTIEMBRE 2023 - ENERO 2024</t>
  </si>
  <si>
    <t>Sistemas de Manufactura</t>
  </si>
  <si>
    <t>Logistica y Cadenas de Suministro</t>
  </si>
  <si>
    <t>Manufactura Sustentable</t>
  </si>
  <si>
    <t>601-A</t>
  </si>
  <si>
    <t>701-A</t>
  </si>
  <si>
    <t>701-B</t>
  </si>
  <si>
    <t>III</t>
  </si>
  <si>
    <t>SEPTIEMBRE 2023-ENERO  2024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</si>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</sst>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164" fontId="4" fillId="3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100852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918607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31</xdr:row>
      <xdr:rowOff>14012</xdr:rowOff>
    </xdr:from>
    <xdr:to>
      <xdr:col>3</xdr:col>
      <xdr:colOff>1096377</xdr:colOff>
      <xdr:row>31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836403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1090267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I18" sqref="I18"/>
    </sheetView>
  </sheetViews>
  <sheetFormatPr baseColWidth="10" defaultColWidth="11.44140625" defaultRowHeight="13.2" x14ac:dyDescent="0.25"/>
  <cols>
    <col min="1" max="1" width="35.10937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38</v>
      </c>
      <c r="C8" s="35"/>
      <c r="D8" s="14" t="s">
        <v>4</v>
      </c>
      <c r="E8" s="5">
        <v>1</v>
      </c>
      <c r="G8" s="4" t="s">
        <v>5</v>
      </c>
      <c r="H8" s="5">
        <v>1</v>
      </c>
      <c r="I8" s="41" t="s">
        <v>6</v>
      </c>
      <c r="J8" s="41"/>
      <c r="K8" s="41"/>
      <c r="L8" s="35" t="s">
        <v>48</v>
      </c>
      <c r="M8" s="35"/>
      <c r="N8" s="35"/>
    </row>
    <row r="10" spans="1:14" x14ac:dyDescent="0.25">
      <c r="A10" s="4" t="s">
        <v>37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ht="13.8" thickBot="1" x14ac:dyDescent="0.3">
      <c r="A14" s="8" t="s">
        <v>35</v>
      </c>
      <c r="B14" s="9">
        <v>1</v>
      </c>
      <c r="C14" s="9" t="s">
        <v>36</v>
      </c>
      <c r="D14" s="9" t="s">
        <v>31</v>
      </c>
      <c r="E14" s="9">
        <v>36</v>
      </c>
      <c r="F14" s="9">
        <v>33</v>
      </c>
      <c r="G14" s="9"/>
      <c r="H14" s="27">
        <f>SUM(F14:G14)/E14</f>
        <v>0.91666666666666663</v>
      </c>
      <c r="I14" s="9">
        <v>0</v>
      </c>
      <c r="J14" s="27">
        <f t="shared" ref="J14:J18" si="0">I14/E14</f>
        <v>0</v>
      </c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13.8" thickBot="1" x14ac:dyDescent="0.3">
      <c r="A15" s="8" t="s">
        <v>41</v>
      </c>
      <c r="B15" s="9">
        <v>1</v>
      </c>
      <c r="C15" s="9" t="s">
        <v>44</v>
      </c>
      <c r="D15" s="9" t="s">
        <v>31</v>
      </c>
      <c r="E15" s="9">
        <v>8</v>
      </c>
      <c r="F15" s="9">
        <v>8</v>
      </c>
      <c r="G15" s="9"/>
      <c r="H15" s="27">
        <f>SUM(F15:G15)/E15</f>
        <v>1</v>
      </c>
      <c r="I15" s="9"/>
      <c r="J15" s="27">
        <f t="shared" si="0"/>
        <v>0</v>
      </c>
      <c r="K15" s="9"/>
      <c r="L15" s="10"/>
      <c r="M15" s="9"/>
      <c r="N15" s="15"/>
    </row>
    <row r="16" spans="1:14" s="11" customFormat="1" ht="13.8" thickBot="1" x14ac:dyDescent="0.3">
      <c r="A16" s="8" t="s">
        <v>42</v>
      </c>
      <c r="B16" s="9">
        <v>1</v>
      </c>
      <c r="C16" s="9" t="s">
        <v>45</v>
      </c>
      <c r="D16" s="9" t="s">
        <v>31</v>
      </c>
      <c r="E16" s="9">
        <v>31</v>
      </c>
      <c r="F16" s="9">
        <v>31</v>
      </c>
      <c r="G16" s="9"/>
      <c r="H16" s="27">
        <f t="shared" ref="H16:H18" si="2">SUM(F16:G16)/E16</f>
        <v>1</v>
      </c>
      <c r="I16" s="9"/>
      <c r="J16" s="27">
        <f t="shared" si="0"/>
        <v>0</v>
      </c>
      <c r="K16" s="9"/>
      <c r="L16" s="10"/>
      <c r="M16" s="9"/>
      <c r="N16" s="15"/>
    </row>
    <row r="17" spans="1:14" s="11" customFormat="1" ht="13.8" thickBot="1" x14ac:dyDescent="0.3">
      <c r="A17" s="8" t="s">
        <v>42</v>
      </c>
      <c r="B17" s="9">
        <v>1</v>
      </c>
      <c r="C17" s="9" t="s">
        <v>46</v>
      </c>
      <c r="D17" s="9" t="s">
        <v>31</v>
      </c>
      <c r="E17" s="9">
        <v>10</v>
      </c>
      <c r="F17" s="9">
        <v>10</v>
      </c>
      <c r="G17" s="9"/>
      <c r="H17" s="27">
        <f t="shared" si="2"/>
        <v>1</v>
      </c>
      <c r="I17" s="9"/>
      <c r="J17" s="27">
        <f t="shared" si="0"/>
        <v>0</v>
      </c>
      <c r="K17" s="9"/>
      <c r="L17" s="10"/>
      <c r="M17" s="9"/>
      <c r="N17" s="15"/>
    </row>
    <row r="18" spans="1:14" s="11" customFormat="1" ht="13.8" thickBot="1" x14ac:dyDescent="0.3">
      <c r="A18" s="8" t="s">
        <v>43</v>
      </c>
      <c r="B18" s="9">
        <v>1</v>
      </c>
      <c r="C18" s="9" t="s">
        <v>46</v>
      </c>
      <c r="D18" s="9" t="s">
        <v>31</v>
      </c>
      <c r="E18" s="9">
        <v>16</v>
      </c>
      <c r="F18" s="9">
        <v>16</v>
      </c>
      <c r="G18" s="9"/>
      <c r="H18" s="27">
        <f t="shared" si="2"/>
        <v>1</v>
      </c>
      <c r="I18" s="9"/>
      <c r="J18" s="27">
        <f t="shared" si="0"/>
        <v>0</v>
      </c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22" t="s">
        <v>23</v>
      </c>
      <c r="B28" s="23" t="s">
        <v>24</v>
      </c>
      <c r="C28" s="23" t="s">
        <v>24</v>
      </c>
      <c r="D28" s="23" t="s">
        <v>24</v>
      </c>
      <c r="E28" s="23">
        <f>SUM(E14:E27)</f>
        <v>101</v>
      </c>
      <c r="F28" s="23">
        <f>SUM(F14:F27)</f>
        <v>98</v>
      </c>
      <c r="G28" s="23">
        <f>SUM(G14:G27)</f>
        <v>0</v>
      </c>
      <c r="H28" s="24">
        <f>SUM(F28:G28)/E28</f>
        <v>0.97029702970297027</v>
      </c>
      <c r="I28" s="23">
        <f t="shared" ref="I28" si="3">(E28-SUM(F28:G28))-K28</f>
        <v>3</v>
      </c>
      <c r="J28" s="24">
        <f t="shared" ref="J28" si="4">I28/E28</f>
        <v>2.9702970297029702E-2</v>
      </c>
      <c r="K28" s="23">
        <f>SUM(K14:K27)</f>
        <v>0</v>
      </c>
      <c r="L28" s="24">
        <f t="shared" si="1"/>
        <v>0</v>
      </c>
      <c r="M28" s="23">
        <f>AVERAGE(M14:M27)</f>
        <v>95</v>
      </c>
      <c r="N28" s="25">
        <f>AVERAGE(N14:N27)</f>
        <v>1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26</v>
      </c>
      <c r="C33" s="32"/>
      <c r="D33" s="32"/>
      <c r="G33" s="33" t="s">
        <v>33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9" t="s">
        <v>39</v>
      </c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zoomScale="85" zoomScaleNormal="85" zoomScaleSheetLayoutView="100" workbookViewId="0">
      <selection activeCell="A20" sqref="A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21.88671875" style="1" customWidth="1"/>
    <col min="5" max="5" width="9.44140625" style="1" customWidth="1"/>
    <col min="6" max="9" width="7.5546875" style="1" customWidth="1"/>
    <col min="10" max="10" width="12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1" t="s">
        <v>6</v>
      </c>
      <c r="J8" s="41"/>
      <c r="K8" s="41"/>
      <c r="L8" s="35" t="str">
        <f>'1'!L8</f>
        <v>SEPTIEMBRE 2023-ENERO  2024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1" t="str">
        <f>'1'!A14</f>
        <v>Metrologia y Normalización</v>
      </c>
      <c r="B14" s="9">
        <v>2</v>
      </c>
      <c r="C14" s="9" t="str">
        <f>'1'!C14</f>
        <v>301-A</v>
      </c>
      <c r="D14" s="9" t="str">
        <f>'1'!D14</f>
        <v>IIND</v>
      </c>
      <c r="E14" s="9">
        <v>36</v>
      </c>
      <c r="F14" s="9">
        <v>36</v>
      </c>
      <c r="G14" s="9"/>
      <c r="H14" s="10">
        <f t="shared" ref="H14:H18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>
        <v>0</v>
      </c>
      <c r="L14" s="10">
        <f t="shared" ref="L14:L26" si="3">K14/E14</f>
        <v>0</v>
      </c>
      <c r="M14" s="9">
        <v>80</v>
      </c>
      <c r="N14" s="15">
        <v>0.95</v>
      </c>
    </row>
    <row r="15" spans="1:14" s="11" customFormat="1" x14ac:dyDescent="0.25">
      <c r="A15" s="21" t="s">
        <v>41</v>
      </c>
      <c r="B15" s="9" t="s">
        <v>47</v>
      </c>
      <c r="C15" s="9" t="s">
        <v>44</v>
      </c>
      <c r="D15" s="9" t="str">
        <f>'1'!D15</f>
        <v>IIND</v>
      </c>
      <c r="E15" s="9">
        <v>8</v>
      </c>
      <c r="F15" s="9">
        <v>8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90</v>
      </c>
      <c r="N15" s="15">
        <v>1</v>
      </c>
    </row>
    <row r="16" spans="1:14" s="11" customFormat="1" x14ac:dyDescent="0.25">
      <c r="A16" s="21" t="s">
        <v>42</v>
      </c>
      <c r="B16" s="9" t="s">
        <v>49</v>
      </c>
      <c r="C16" s="9" t="s">
        <v>45</v>
      </c>
      <c r="D16" s="9" t="str">
        <f>'1'!D16</f>
        <v>IIND</v>
      </c>
      <c r="E16" s="9">
        <v>31</v>
      </c>
      <c r="F16" s="9">
        <v>31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89</v>
      </c>
      <c r="N16" s="15">
        <v>0.97</v>
      </c>
    </row>
    <row r="17" spans="1:14" s="11" customFormat="1" x14ac:dyDescent="0.25">
      <c r="A17" s="21" t="s">
        <v>42</v>
      </c>
      <c r="B17" s="9" t="s">
        <v>49</v>
      </c>
      <c r="C17" s="9" t="s">
        <v>46</v>
      </c>
      <c r="D17" s="9" t="str">
        <f>'1'!D17</f>
        <v>IIND</v>
      </c>
      <c r="E17" s="9">
        <v>10</v>
      </c>
      <c r="F17" s="9">
        <v>10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0.95</v>
      </c>
    </row>
    <row r="18" spans="1:14" s="11" customFormat="1" x14ac:dyDescent="0.25">
      <c r="A18" s="21" t="s">
        <v>43</v>
      </c>
      <c r="B18" s="9" t="s">
        <v>47</v>
      </c>
      <c r="C18" s="9" t="s">
        <v>46</v>
      </c>
      <c r="D18" s="9" t="s">
        <v>31</v>
      </c>
      <c r="E18" s="9">
        <v>16</v>
      </c>
      <c r="F18" s="9">
        <v>16</v>
      </c>
      <c r="G18" s="9"/>
      <c r="H18" s="10">
        <f t="shared" si="0"/>
        <v>1</v>
      </c>
      <c r="I18" s="9">
        <f t="shared" si="1"/>
        <v>0</v>
      </c>
      <c r="J18" s="10">
        <v>0</v>
      </c>
      <c r="K18" s="9">
        <v>0</v>
      </c>
      <c r="L18" s="10">
        <f t="shared" si="3"/>
        <v>0</v>
      </c>
      <c r="M18" s="9">
        <v>90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101</v>
      </c>
      <c r="F26" s="17">
        <f>SUM(F14:F25)</f>
        <v>101</v>
      </c>
      <c r="G26" s="17">
        <f>SUM(G14:G25)</f>
        <v>0</v>
      </c>
      <c r="H26" s="18">
        <f>SUM(F26:G26)/E26</f>
        <v>1</v>
      </c>
      <c r="I26" s="17">
        <f t="shared" si="1"/>
        <v>0</v>
      </c>
      <c r="J26" s="18">
        <f t="shared" si="2"/>
        <v>0</v>
      </c>
      <c r="K26" s="17">
        <f>SUM(K14:K25)</f>
        <v>0</v>
      </c>
      <c r="L26" s="18">
        <f t="shared" si="3"/>
        <v>0</v>
      </c>
      <c r="M26" s="17">
        <f>AVERAGE(M14:M25)</f>
        <v>87.8</v>
      </c>
      <c r="N26" s="19">
        <f>AVERAGE(N14:N25)</f>
        <v>0.97399999999999998</v>
      </c>
    </row>
    <row r="28" spans="1:14" ht="120" customHeight="1" x14ac:dyDescent="0.25">
      <c r="A28" s="38" t="s">
        <v>25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30" spans="1:14" x14ac:dyDescent="0.25">
      <c r="A30" s="12"/>
    </row>
    <row r="31" spans="1:14" x14ac:dyDescent="0.25">
      <c r="B31" s="32" t="s">
        <v>26</v>
      </c>
      <c r="C31" s="32"/>
      <c r="D31" s="32"/>
      <c r="G31" s="33" t="s">
        <v>27</v>
      </c>
      <c r="H31" s="33"/>
      <c r="I31" s="33"/>
      <c r="J31" s="33"/>
    </row>
    <row r="32" spans="1:14" ht="62.25" customHeight="1" x14ac:dyDescent="0.25">
      <c r="B32" s="34"/>
      <c r="C32" s="34"/>
      <c r="D32" s="34"/>
      <c r="G32" s="35"/>
      <c r="H32" s="35"/>
      <c r="I32" s="35"/>
      <c r="J32" s="35"/>
    </row>
    <row r="33" spans="1:10" hidden="1" x14ac:dyDescent="0.25">
      <c r="A33" s="28" t="e">
        <v>#REF!</v>
      </c>
      <c r="B33" s="28"/>
      <c r="C33" s="6"/>
      <c r="E33" s="28"/>
      <c r="F33" s="28"/>
      <c r="G33" s="28"/>
      <c r="H33" s="28"/>
    </row>
    <row r="34" spans="1:10" hidden="1" x14ac:dyDescent="0.25"/>
    <row r="35" spans="1:10" ht="45" customHeight="1" x14ac:dyDescent="0.25">
      <c r="B35" s="29" t="str">
        <f>B10</f>
        <v>MIA. PEDRO JACOME ONOFRE</v>
      </c>
      <c r="C35" s="29"/>
      <c r="D35" s="29"/>
      <c r="E35" s="13"/>
      <c r="F35" s="13"/>
      <c r="G35" s="29" t="s">
        <v>39</v>
      </c>
      <c r="H35" s="29"/>
      <c r="I35" s="29"/>
      <c r="J35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M14" sqref="M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4</v>
      </c>
      <c r="E8" s="20">
        <v>5</v>
      </c>
      <c r="F8"/>
      <c r="G8" s="4" t="s">
        <v>5</v>
      </c>
      <c r="H8" s="20">
        <v>4</v>
      </c>
      <c r="I8" s="41" t="s">
        <v>6</v>
      </c>
      <c r="J8" s="41"/>
      <c r="K8" s="41"/>
      <c r="L8" s="35" t="str">
        <f>'1'!L8</f>
        <v>SEPTIEMBRE 2023-ENERO  2024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1" t="s">
        <v>35</v>
      </c>
      <c r="B14" s="9" t="s">
        <v>47</v>
      </c>
      <c r="C14" s="21" t="s">
        <v>36</v>
      </c>
      <c r="D14" s="9" t="s">
        <v>31</v>
      </c>
      <c r="E14" s="9">
        <v>36</v>
      </c>
      <c r="F14" s="9">
        <v>36</v>
      </c>
      <c r="G14" s="9"/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80</v>
      </c>
      <c r="N14" s="15">
        <v>0.95</v>
      </c>
    </row>
    <row r="15" spans="1:14" s="11" customFormat="1" x14ac:dyDescent="0.25">
      <c r="A15" s="21" t="s">
        <v>41</v>
      </c>
      <c r="B15" s="9" t="s">
        <v>47</v>
      </c>
      <c r="C15" s="21" t="s">
        <v>44</v>
      </c>
      <c r="D15" s="9" t="s">
        <v>31</v>
      </c>
      <c r="E15" s="9">
        <v>8</v>
      </c>
      <c r="F15" s="9">
        <v>8</v>
      </c>
      <c r="G15" s="9"/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90</v>
      </c>
      <c r="N15" s="15">
        <v>1</v>
      </c>
    </row>
    <row r="16" spans="1:14" s="11" customFormat="1" x14ac:dyDescent="0.25">
      <c r="A16" s="21" t="s">
        <v>42</v>
      </c>
      <c r="B16" s="9" t="s">
        <v>49</v>
      </c>
      <c r="C16" s="21" t="s">
        <v>45</v>
      </c>
      <c r="D16" s="9" t="s">
        <v>31</v>
      </c>
      <c r="E16" s="9">
        <v>31</v>
      </c>
      <c r="F16" s="9">
        <v>31</v>
      </c>
      <c r="G16" s="9"/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9">
        <v>89</v>
      </c>
      <c r="N16" s="15">
        <v>0.97</v>
      </c>
    </row>
    <row r="17" spans="1:14" s="11" customFormat="1" x14ac:dyDescent="0.25">
      <c r="A17" s="21" t="s">
        <v>42</v>
      </c>
      <c r="B17" s="9" t="s">
        <v>49</v>
      </c>
      <c r="C17" s="21" t="s">
        <v>46</v>
      </c>
      <c r="D17" s="9" t="s">
        <v>31</v>
      </c>
      <c r="E17" s="9">
        <v>10</v>
      </c>
      <c r="F17" s="9">
        <v>10</v>
      </c>
      <c r="G17" s="9"/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90</v>
      </c>
      <c r="N17" s="15">
        <v>0.95</v>
      </c>
    </row>
    <row r="18" spans="1:14" s="11" customFormat="1" x14ac:dyDescent="0.25">
      <c r="A18" s="21" t="s">
        <v>43</v>
      </c>
      <c r="B18" s="9" t="s">
        <v>47</v>
      </c>
      <c r="C18" s="21" t="s">
        <v>46</v>
      </c>
      <c r="D18" s="9" t="s">
        <v>31</v>
      </c>
      <c r="E18" s="9">
        <v>16</v>
      </c>
      <c r="F18" s="9">
        <v>16</v>
      </c>
      <c r="G18" s="9"/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90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101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87.8</v>
      </c>
      <c r="N28" s="19">
        <f>AVERAGE(N14:N27)</f>
        <v>0.97399999999999998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26</v>
      </c>
      <c r="C33" s="32"/>
      <c r="D33" s="32"/>
      <c r="G33" s="33" t="s">
        <v>27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6" t="s">
        <v>39</v>
      </c>
      <c r="H37" s="26"/>
      <c r="I37" s="26"/>
      <c r="J37" s="26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1" t="s">
        <v>6</v>
      </c>
      <c r="J8" s="41"/>
      <c r="K8" s="41"/>
      <c r="L8" s="35" t="str">
        <f>'1'!L8</f>
        <v>SEPTIEMBRE 2023-ENERO  2024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1" t="s">
        <v>35</v>
      </c>
      <c r="B14" s="9"/>
      <c r="C14" s="9" t="s">
        <v>36</v>
      </c>
      <c r="D14" s="9" t="str">
        <f>'1'!D14</f>
        <v>IIND</v>
      </c>
      <c r="E14" s="9">
        <v>36</v>
      </c>
      <c r="F14" s="9">
        <v>33</v>
      </c>
      <c r="G14" s="9"/>
      <c r="H14" s="10">
        <f t="shared" ref="H14" si="0">F14/E14</f>
        <v>0.91666666666666663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3</v>
      </c>
      <c r="L14" s="10">
        <f t="shared" ref="L14:L28" si="3">K14/E14</f>
        <v>8.3333333333333329E-2</v>
      </c>
      <c r="M14" s="9">
        <v>80</v>
      </c>
      <c r="N14" s="15">
        <v>0.95</v>
      </c>
    </row>
    <row r="15" spans="1:14" s="11" customFormat="1" x14ac:dyDescent="0.25">
      <c r="A15" s="21" t="s">
        <v>41</v>
      </c>
      <c r="B15" s="9"/>
      <c r="C15" s="9" t="s">
        <v>44</v>
      </c>
      <c r="D15" s="9" t="str">
        <f>'1'!D15</f>
        <v>IIND</v>
      </c>
      <c r="E15" s="9">
        <v>8</v>
      </c>
      <c r="F15" s="9">
        <v>8</v>
      </c>
      <c r="G15" s="9"/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90</v>
      </c>
      <c r="N15" s="15">
        <v>1</v>
      </c>
    </row>
    <row r="16" spans="1:14" s="11" customFormat="1" x14ac:dyDescent="0.25">
      <c r="A16" s="21" t="s">
        <v>42</v>
      </c>
      <c r="B16" s="9"/>
      <c r="C16" s="9" t="s">
        <v>45</v>
      </c>
      <c r="D16" s="9" t="str">
        <f>'1'!D16</f>
        <v>IIND</v>
      </c>
      <c r="E16" s="9">
        <v>31</v>
      </c>
      <c r="F16" s="9">
        <v>31</v>
      </c>
      <c r="G16" s="9"/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9">
        <v>89</v>
      </c>
      <c r="N16" s="15">
        <v>0.97</v>
      </c>
    </row>
    <row r="17" spans="1:14" s="11" customFormat="1" x14ac:dyDescent="0.25">
      <c r="A17" s="21" t="s">
        <v>42</v>
      </c>
      <c r="B17" s="9"/>
      <c r="C17" s="9" t="s">
        <v>46</v>
      </c>
      <c r="D17" s="9" t="str">
        <f>'1'!D17</f>
        <v>IIND</v>
      </c>
      <c r="E17" s="9">
        <v>10</v>
      </c>
      <c r="F17" s="9">
        <v>10</v>
      </c>
      <c r="G17" s="9"/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90</v>
      </c>
      <c r="N17" s="15">
        <v>0.95</v>
      </c>
    </row>
    <row r="18" spans="1:14" s="11" customFormat="1" x14ac:dyDescent="0.25">
      <c r="A18" s="21" t="s">
        <v>43</v>
      </c>
      <c r="B18" s="9"/>
      <c r="C18" s="9" t="s">
        <v>44</v>
      </c>
      <c r="D18" s="9" t="str">
        <f>'1'!D18</f>
        <v>IIND</v>
      </c>
      <c r="E18" s="9">
        <v>16</v>
      </c>
      <c r="F18" s="9">
        <v>16</v>
      </c>
      <c r="G18" s="9"/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90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23">
        <f>SUM(E14:E27)</f>
        <v>101</v>
      </c>
      <c r="F28" s="23">
        <f>SUM(F14:F27)</f>
        <v>98</v>
      </c>
      <c r="G28" s="23">
        <f>SUM(G14:G27)</f>
        <v>0</v>
      </c>
      <c r="H28" s="24">
        <f>SUM(F28:G28)/E28</f>
        <v>0.97029702970297027</v>
      </c>
      <c r="I28" s="23">
        <f t="shared" si="1"/>
        <v>0</v>
      </c>
      <c r="J28" s="24">
        <f t="shared" si="2"/>
        <v>0</v>
      </c>
      <c r="K28" s="23">
        <f>SUM(K14:K27)</f>
        <v>3</v>
      </c>
      <c r="L28" s="24">
        <f t="shared" si="3"/>
        <v>2.9702970297029702E-2</v>
      </c>
      <c r="M28" s="23">
        <f>AVERAGE(M14:M27)</f>
        <v>87.8</v>
      </c>
      <c r="N28" s="25">
        <f>AVERAGE(N14:N27)</f>
        <v>0.97399999999999998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26</v>
      </c>
      <c r="C33" s="32"/>
      <c r="D33" s="32"/>
      <c r="G33" s="33" t="s">
        <v>27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6" t="s">
        <v>39</v>
      </c>
      <c r="H37" s="26"/>
      <c r="I37" s="26"/>
      <c r="J37" s="26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8.66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28</v>
      </c>
      <c r="C8" s="35"/>
      <c r="D8" s="14" t="s">
        <v>4</v>
      </c>
      <c r="E8" s="20">
        <v>1</v>
      </c>
      <c r="F8"/>
      <c r="G8" s="4" t="s">
        <v>5</v>
      </c>
      <c r="H8" s="20">
        <v>1</v>
      </c>
      <c r="I8" s="41" t="s">
        <v>6</v>
      </c>
      <c r="J8" s="41"/>
      <c r="K8" s="41"/>
      <c r="L8" s="35" t="s">
        <v>40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9" t="s">
        <v>35</v>
      </c>
      <c r="B14" s="9">
        <v>1</v>
      </c>
      <c r="C14" s="9" t="s">
        <v>36</v>
      </c>
      <c r="D14" s="9" t="str">
        <f>'1'!D14</f>
        <v>IIND</v>
      </c>
      <c r="E14" s="9">
        <v>28</v>
      </c>
      <c r="F14" s="9">
        <v>28</v>
      </c>
      <c r="G14" s="9"/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28</v>
      </c>
      <c r="F28" s="17">
        <f>SUM(F14:F27)</f>
        <v>28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34</v>
      </c>
      <c r="C33" s="32"/>
      <c r="D33" s="32"/>
      <c r="G33" s="33" t="s">
        <v>33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6" t="s">
        <v>39</v>
      </c>
      <c r="H37" s="26"/>
      <c r="I37" s="26"/>
      <c r="J37" s="26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PEDRO JACOME ONOFRE</cp:lastModifiedBy>
  <cp:revision/>
  <cp:lastPrinted>2023-11-09T04:09:26Z</cp:lastPrinted>
  <dcterms:created xsi:type="dcterms:W3CDTF">2021-11-22T14:45:25Z</dcterms:created>
  <dcterms:modified xsi:type="dcterms:W3CDTF">2024-01-08T04:53:49Z</dcterms:modified>
  <cp:category/>
  <cp:contentStatus/>
</cp:coreProperties>
</file>