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REPORTES DEL SGI\"/>
    </mc:Choice>
  </mc:AlternateContent>
  <xr:revisionPtr revIDLastSave="0" documentId="13_ncr:1_{01427802-1CF7-4431-93A2-822253C9DE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24" l="1"/>
  <c r="G37" i="25"/>
  <c r="G37" i="24"/>
  <c r="G37" i="23"/>
  <c r="G37" i="22"/>
  <c r="E6" i="25"/>
  <c r="E6" i="24"/>
  <c r="E6" i="23"/>
  <c r="E6" i="22"/>
  <c r="L8" i="22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H8" i="22"/>
  <c r="E8" i="22"/>
  <c r="N28" i="22"/>
  <c r="M28" i="22"/>
  <c r="K28" i="22"/>
  <c r="G28" i="22"/>
  <c r="F28" i="22"/>
  <c r="H25" i="22"/>
  <c r="L23" i="22"/>
  <c r="L21" i="22"/>
  <c r="I21" i="22"/>
  <c r="J21" i="22" s="1"/>
  <c r="H21" i="22"/>
  <c r="L19" i="22"/>
  <c r="H19" i="22"/>
  <c r="I15" i="22"/>
  <c r="J15" i="22" s="1"/>
  <c r="B37" i="10"/>
  <c r="N28" i="10"/>
  <c r="M28" i="10"/>
  <c r="K28" i="10"/>
  <c r="G28" i="10"/>
  <c r="F28" i="10"/>
  <c r="E28" i="10"/>
  <c r="L14" i="10"/>
  <c r="I14" i="22" l="1"/>
  <c r="J14" i="22" s="1"/>
  <c r="H15" i="22"/>
  <c r="I25" i="22"/>
  <c r="J25" i="22" s="1"/>
  <c r="I27" i="22"/>
  <c r="J27" i="22" s="1"/>
  <c r="I23" i="22"/>
  <c r="J23" i="22" s="1"/>
  <c r="L17" i="22"/>
  <c r="I17" i="22"/>
  <c r="J17" i="22" s="1"/>
  <c r="H27" i="22"/>
  <c r="H16" i="22"/>
  <c r="I16" i="22"/>
  <c r="J16" i="22" s="1"/>
  <c r="I20" i="22"/>
  <c r="J20" i="22" s="1"/>
  <c r="H24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H20" i="22"/>
  <c r="I24" i="22"/>
  <c r="J24" i="22" s="1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sharedStrings.xml><?xml version="1.0" encoding="utf-8"?>
<sst xmlns="http://schemas.openxmlformats.org/spreadsheetml/2006/main" count="177" uniqueCount="45">
  <si>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</si>
  <si>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</si>
  <si>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</si>
  <si>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</si>
  <si>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</si>
  <si>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</si>
  <si>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</si>
  <si>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</si>
  <si>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</si>
  <si>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</si>
  <si>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</si>
  <si>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</si>
  <si>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</si>
  <si>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</si>
  <si>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</si>
  <si>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</si>
  <si>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</si>
  <si>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</si>
  <si>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</si>
  <si>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</si>
  <si>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</si>
  <si>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</si>
  <si>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</si>
  <si>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</si>
  <si>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</si>
  <si>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</si>
  <si>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</si>
  <si>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</si>
  <si>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</si>
  <si>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</si>
  <si>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</si>
  <si>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</si>
  <si>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GUADALUPE ZETINA CRUZ</t>
  </si>
  <si>
    <t>IINF</t>
  </si>
  <si>
    <t>Sep2023-ene2024</t>
  </si>
  <si>
    <t>TALLER DE ÉTICA</t>
  </si>
  <si>
    <t>DESARROLLO SUSTENTABLE</t>
  </si>
  <si>
    <t>ESTRATEGIAS DE GESTIÓN DE SERVICICOS DE TI</t>
  </si>
  <si>
    <t>S/E</t>
  </si>
  <si>
    <t>710-A</t>
  </si>
  <si>
    <t>501-B</t>
  </si>
  <si>
    <t>501-A</t>
  </si>
  <si>
    <t>101-A</t>
  </si>
  <si>
    <t>IIND</t>
  </si>
  <si>
    <t>MARCOS CAGAL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</si>
</sst>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9" fontId="2" fillId="0" borderId="9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P22" sqref="P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34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35</v>
      </c>
      <c r="B14" s="9" t="s">
        <v>21</v>
      </c>
      <c r="C14" s="9" t="s">
        <v>42</v>
      </c>
      <c r="D14" s="9" t="s">
        <v>43</v>
      </c>
      <c r="E14" s="9"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92</v>
      </c>
      <c r="N14" s="21">
        <v>0.92</v>
      </c>
    </row>
    <row r="15" spans="1:14" s="11" customFormat="1" ht="25.5" x14ac:dyDescent="0.2">
      <c r="A15" s="8" t="s">
        <v>36</v>
      </c>
      <c r="B15" s="9" t="s">
        <v>21</v>
      </c>
      <c r="C15" s="9" t="s">
        <v>41</v>
      </c>
      <c r="D15" s="9" t="s">
        <v>43</v>
      </c>
      <c r="E15" s="9">
        <v>24</v>
      </c>
      <c r="F15" s="9">
        <v>24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ht="25.5" x14ac:dyDescent="0.2">
      <c r="A16" s="8" t="s">
        <v>36</v>
      </c>
      <c r="B16" s="9" t="s">
        <v>21</v>
      </c>
      <c r="C16" s="9" t="s">
        <v>40</v>
      </c>
      <c r="D16" s="9" t="s">
        <v>43</v>
      </c>
      <c r="E16" s="9">
        <v>22</v>
      </c>
      <c r="F16" s="9">
        <v>22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97</v>
      </c>
      <c r="N16" s="15">
        <v>0.86</v>
      </c>
    </row>
    <row r="17" spans="1:14" s="11" customFormat="1" ht="25.5" x14ac:dyDescent="0.2">
      <c r="A17" s="8" t="s">
        <v>37</v>
      </c>
      <c r="B17" s="9" t="s">
        <v>38</v>
      </c>
      <c r="C17" s="9" t="s">
        <v>39</v>
      </c>
      <c r="D17" s="9" t="s">
        <v>33</v>
      </c>
      <c r="E17" s="9">
        <v>15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69</v>
      </c>
      <c r="G28" s="17">
        <f>SUM(G14:G27)</f>
        <v>0</v>
      </c>
      <c r="H28" s="18">
        <f>SUM(F28:G28)/E28</f>
        <v>0.80232558139534882</v>
      </c>
      <c r="I28" s="17">
        <f t="shared" ref="I28" si="1">(E28-SUM(F28:G28))-K28</f>
        <v>17</v>
      </c>
      <c r="J28" s="18">
        <f t="shared" ref="J28" si="2">I28/E28</f>
        <v>0.19767441860465115</v>
      </c>
      <c r="K28" s="17">
        <f>SUM(K14:K27)</f>
        <v>0</v>
      </c>
      <c r="L28" s="18">
        <f t="shared" si="0"/>
        <v>0</v>
      </c>
      <c r="M28" s="17">
        <f>AVERAGE(M14:M27)</f>
        <v>96.333333333333329</v>
      </c>
      <c r="N28" s="19">
        <f>AVERAGE(N14:N27)</f>
        <v>0.92666666666666664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">
        <v>44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O10" sqref="O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Sep2023-ene2024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ÉTICA</v>
      </c>
      <c r="B14" s="9"/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27</v>
      </c>
      <c r="G14" s="9"/>
      <c r="H14" s="10">
        <f t="shared" ref="H14:H27" si="0">F14/E14</f>
        <v>1.08</v>
      </c>
      <c r="I14" s="9">
        <f t="shared" ref="I14:I28" si="1">(E14-SUM(F14:G14))-K14</f>
        <v>-2</v>
      </c>
      <c r="J14" s="10">
        <f t="shared" ref="J14:J28" si="2">I14/E14</f>
        <v>-0.08</v>
      </c>
      <c r="K14" s="9"/>
      <c r="L14" s="10">
        <f t="shared" ref="L14:L28" si="3">K14/E14</f>
        <v>0</v>
      </c>
      <c r="M14" s="9">
        <v>91</v>
      </c>
      <c r="N14" s="15">
        <v>0.59</v>
      </c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SUSTENTABLE</v>
      </c>
      <c r="B16" s="9"/>
      <c r="C16" s="9" t="str">
        <f>'1'!C16</f>
        <v>501-B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ESTRATEGIAS DE GESTIÓN DE SERVICICOS DE TI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27</v>
      </c>
      <c r="G28" s="17">
        <f>SUM(G14:G27)</f>
        <v>0</v>
      </c>
      <c r="H28" s="18">
        <f>SUM(F28:G28)/E28</f>
        <v>0.31395348837209303</v>
      </c>
      <c r="I28" s="17">
        <f t="shared" si="1"/>
        <v>59</v>
      </c>
      <c r="J28" s="18">
        <f t="shared" si="2"/>
        <v>0.68604651162790697</v>
      </c>
      <c r="K28" s="17">
        <f>SUM(K14:K27)</f>
        <v>0</v>
      </c>
      <c r="L28" s="18">
        <f t="shared" si="3"/>
        <v>0</v>
      </c>
      <c r="M28" s="17">
        <f>AVERAGE(M14:M27)</f>
        <v>91</v>
      </c>
      <c r="N28" s="19">
        <f>AVERAGE(N14:N27)</f>
        <v>0.59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Sep2023-ene2024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ÉTICA</v>
      </c>
      <c r="B14" s="9"/>
      <c r="C14" s="9" t="str">
        <f>'1'!C14</f>
        <v>101-A</v>
      </c>
      <c r="D14" s="9" t="str">
        <f>'1'!D14</f>
        <v>IIND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SUSTENTABLE</v>
      </c>
      <c r="B16" s="9"/>
      <c r="C16" s="9" t="str">
        <f>'1'!C16</f>
        <v>501-B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ESTRATEGIAS DE GESTIÓN DE SERVICICOS DE TI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Sep2023-ene2024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ÉTICA</v>
      </c>
      <c r="B14" s="9"/>
      <c r="C14" s="9" t="str">
        <f>'1'!C14</f>
        <v>101-A</v>
      </c>
      <c r="D14" s="9" t="str">
        <f>'1'!D14</f>
        <v>IIND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SUSTENTABLE</v>
      </c>
      <c r="B16" s="9"/>
      <c r="C16" s="9" t="str">
        <f>'1'!C16</f>
        <v>501-B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ESTRATEGIAS DE GESTIÓN DE SERVICICOS DE TI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="120" zoomScaleNormal="120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Sep2023-ene2024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ÉTICA</v>
      </c>
      <c r="B14" s="9"/>
      <c r="C14" s="9" t="str">
        <f>'1'!C14</f>
        <v>101-A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24</v>
      </c>
      <c r="F15" s="9"/>
      <c r="G15" s="9"/>
      <c r="H15" s="10">
        <f t="shared" ref="H15:H27" si="3">(F15+G15)/E15</f>
        <v>0</v>
      </c>
      <c r="I15" s="9">
        <f t="shared" si="0"/>
        <v>24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DESARROLLO SUSTENTABLE</v>
      </c>
      <c r="B16" s="9"/>
      <c r="C16" s="9" t="str">
        <f>'1'!C16</f>
        <v>501-B</v>
      </c>
      <c r="D16" s="9" t="str">
        <f>'1'!D16</f>
        <v>IIND</v>
      </c>
      <c r="E16" s="9">
        <f>'1'!E16</f>
        <v>22</v>
      </c>
      <c r="F16" s="9"/>
      <c r="G16" s="9"/>
      <c r="H16" s="10">
        <f t="shared" si="3"/>
        <v>0</v>
      </c>
      <c r="I16" s="9">
        <f t="shared" si="0"/>
        <v>22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ESTRATEGIAS DE GESTIÓN DE SERVICICOS DE TI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3"/>
        <v>0</v>
      </c>
      <c r="I17" s="9">
        <f t="shared" si="0"/>
        <v>15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Lupita Zetina</cp:lastModifiedBy>
  <cp:revision/>
  <dcterms:created xsi:type="dcterms:W3CDTF">2021-11-22T14:45:25Z</dcterms:created>
  <dcterms:modified xsi:type="dcterms:W3CDTF">2023-10-04T03:45:54Z</dcterms:modified>
  <cp:category/>
  <cp:contentStatus/>
</cp:coreProperties>
</file>