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guada\Desktop\Septiembre 2023 enero 2024\02 REPORTES SGI\REPORTES DEL SGI\3er reporte\"/>
    </mc:Choice>
  </mc:AlternateContent>
  <xr:revisionPtr revIDLastSave="0" documentId="13_ncr:1_{A8987AA9-3016-4CE9-9478-D317190D7498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" i="24" l="1"/>
  <c r="G37" i="25"/>
  <c r="G37" i="24"/>
  <c r="G37" i="23"/>
  <c r="G37" i="22"/>
  <c r="E6" i="25"/>
  <c r="E6" i="24"/>
  <c r="E6" i="23"/>
  <c r="E6" i="22"/>
  <c r="L8" i="22"/>
  <c r="H14" i="25"/>
  <c r="N28" i="25" l="1"/>
  <c r="M28" i="25"/>
  <c r="K28" i="25"/>
  <c r="G28" i="25"/>
  <c r="F28" i="25"/>
  <c r="E27" i="25"/>
  <c r="D27" i="25"/>
  <c r="C27" i="25"/>
  <c r="A27" i="25"/>
  <c r="E26" i="25"/>
  <c r="D26" i="25"/>
  <c r="C26" i="25"/>
  <c r="A26" i="25"/>
  <c r="E25" i="25"/>
  <c r="D25" i="25"/>
  <c r="C25" i="25"/>
  <c r="A25" i="25"/>
  <c r="E24" i="25"/>
  <c r="D24" i="25"/>
  <c r="C24" i="25"/>
  <c r="A24" i="25"/>
  <c r="E23" i="25"/>
  <c r="D23" i="25"/>
  <c r="C23" i="25"/>
  <c r="A23" i="25"/>
  <c r="E22" i="25"/>
  <c r="D22" i="25"/>
  <c r="C22" i="25"/>
  <c r="A22" i="25"/>
  <c r="E21" i="25"/>
  <c r="D21" i="25"/>
  <c r="C21" i="25"/>
  <c r="A21" i="25"/>
  <c r="E20" i="25"/>
  <c r="D20" i="25"/>
  <c r="C20" i="25"/>
  <c r="A20" i="25"/>
  <c r="E19" i="25"/>
  <c r="D19" i="25"/>
  <c r="C19" i="25"/>
  <c r="A19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H8" i="24"/>
  <c r="E8" i="24"/>
  <c r="N28" i="23"/>
  <c r="M28" i="23"/>
  <c r="K28" i="23"/>
  <c r="G28" i="23"/>
  <c r="F2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H17" i="22" s="1"/>
  <c r="C14" i="22"/>
  <c r="D14" i="22"/>
  <c r="H14" i="22"/>
  <c r="A14" i="22"/>
  <c r="B10" i="22"/>
  <c r="B37" i="22" s="1"/>
  <c r="H8" i="22"/>
  <c r="E8" i="22"/>
  <c r="N28" i="22"/>
  <c r="M28" i="22"/>
  <c r="K28" i="22"/>
  <c r="G28" i="22"/>
  <c r="F28" i="22"/>
  <c r="I15" i="22"/>
  <c r="B37" i="10"/>
  <c r="N28" i="10"/>
  <c r="M28" i="10"/>
  <c r="K28" i="10"/>
  <c r="G28" i="10"/>
  <c r="F28" i="10"/>
  <c r="E28" i="10"/>
  <c r="L14" i="10"/>
  <c r="I14" i="22" l="1"/>
  <c r="H15" i="22"/>
  <c r="L17" i="22"/>
  <c r="I17" i="22"/>
  <c r="H16" i="22"/>
  <c r="I16" i="22"/>
  <c r="I15" i="25"/>
  <c r="J15" i="25" s="1"/>
  <c r="H15" i="25"/>
  <c r="I17" i="25"/>
  <c r="J17" i="25" s="1"/>
  <c r="H17" i="25"/>
  <c r="I19" i="25"/>
  <c r="J19" i="25" s="1"/>
  <c r="H19" i="25"/>
  <c r="I21" i="25"/>
  <c r="J21" i="25" s="1"/>
  <c r="H21" i="25"/>
  <c r="I23" i="25"/>
  <c r="J23" i="25" s="1"/>
  <c r="H23" i="25"/>
  <c r="I25" i="25"/>
  <c r="J25" i="25" s="1"/>
  <c r="H25" i="25"/>
  <c r="I27" i="25"/>
  <c r="J27" i="25" s="1"/>
  <c r="H27" i="25"/>
  <c r="I16" i="25"/>
  <c r="J16" i="25" s="1"/>
  <c r="H16" i="25"/>
  <c r="I18" i="25"/>
  <c r="J18" i="25" s="1"/>
  <c r="H18" i="25"/>
  <c r="I20" i="25"/>
  <c r="J20" i="25" s="1"/>
  <c r="H20" i="25"/>
  <c r="I22" i="25"/>
  <c r="J22" i="25" s="1"/>
  <c r="H22" i="25"/>
  <c r="I24" i="25"/>
  <c r="J24" i="25" s="1"/>
  <c r="H24" i="25"/>
  <c r="I26" i="25"/>
  <c r="J26" i="25" s="1"/>
  <c r="H26" i="25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H14" i="23"/>
  <c r="H15" i="23"/>
  <c r="H16" i="23"/>
  <c r="H17" i="23"/>
  <c r="E28" i="23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sharedStrings.xml><?xml version="1.0" encoding="utf-8"?>
<sst xmlns="http://schemas.openxmlformats.org/spreadsheetml/2006/main" count="185" uniqueCount="47">
  <si>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</si>
  <si>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</si>
  <si>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</si>
  <si>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</si>
  <si>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</si>
  <si>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</si>
  <si>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</si>
  <si>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</si>
  <si>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</si>
  <si>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</si>
  <si>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</si>
  <si>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</si>
  <si>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</si>
  <si>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</si>
  <si>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</si>
  <si>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</si>
  <si>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</si>
  <si>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</si>
  <si>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</si>
  <si>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</si>
  <si>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</si>
  <si>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</si>
  <si>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</si>
  <si>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</si>
  <si>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</si>
  <si>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</si>
  <si>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</si>
  <si>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</si>
  <si>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</si>
  <si>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</si>
  <si>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</si>
  <si>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INFORMÁTICA</t>
  </si>
  <si>
    <t>GUADALUPE ZETINA CRUZ</t>
  </si>
  <si>
    <t>IINF</t>
  </si>
  <si>
    <t>Sep2023-ene2024</t>
  </si>
  <si>
    <t>TALLER DE ÉTICA</t>
  </si>
  <si>
    <t>DESARROLLO SUSTENTABLE</t>
  </si>
  <si>
    <t>ESTRATEGIAS DE GESTIÓN DE SERVICICOS DE TI</t>
  </si>
  <si>
    <t>S/E</t>
  </si>
  <si>
    <t>710-A</t>
  </si>
  <si>
    <t>501-B</t>
  </si>
  <si>
    <t>501-A</t>
  </si>
  <si>
    <t>101-A</t>
  </si>
  <si>
    <t>IIND</t>
  </si>
  <si>
    <t>MARCOS CAGAL ORTIZ</t>
  </si>
  <si>
    <t>II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</si>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</sst>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9" fontId="2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top"/>
    </xf>
    <xf numFmtId="0" fontId="5" fillId="0" borderId="0" xfId="0" applyFont="1" applyAlignment="1">
      <alignment horizontal="right" vertical="center" wrapText="1"/>
    </xf>
    <xf numFmtId="9" fontId="2" fillId="0" borderId="9" xfId="1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64" fontId="2" fillId="2" borderId="6" xfId="1" applyNumberFormat="1" applyFont="1" applyFill="1" applyBorder="1" applyAlignment="1">
      <alignment horizontal="center" vertical="center"/>
    </xf>
    <xf numFmtId="9" fontId="2" fillId="2" borderId="7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9" fontId="2" fillId="0" borderId="9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/>
    </xf>
    <xf numFmtId="0" fontId="6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4" zoomScale="85" zoomScaleNormal="85" zoomScaleSheetLayoutView="100" workbookViewId="0">
      <selection activeCell="B17" sqref="B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9" t="s">
        <v>4</v>
      </c>
      <c r="C8" s="29"/>
      <c r="D8" s="14" t="s">
        <v>5</v>
      </c>
      <c r="E8" s="5">
        <v>4</v>
      </c>
      <c r="G8" s="4" t="s">
        <v>6</v>
      </c>
      <c r="H8" s="5">
        <v>3</v>
      </c>
      <c r="I8" s="35" t="s">
        <v>7</v>
      </c>
      <c r="J8" s="35"/>
      <c r="K8" s="35"/>
      <c r="L8" s="29" t="s">
        <v>34</v>
      </c>
      <c r="M8" s="29"/>
      <c r="N8" s="29"/>
    </row>
    <row r="10" spans="1:14" x14ac:dyDescent="0.2">
      <c r="A10" s="4" t="s">
        <v>8</v>
      </c>
      <c r="B10" s="29" t="s">
        <v>32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8" t="s">
        <v>35</v>
      </c>
      <c r="B14" s="9" t="s">
        <v>21</v>
      </c>
      <c r="C14" s="9" t="s">
        <v>42</v>
      </c>
      <c r="D14" s="9" t="s">
        <v>43</v>
      </c>
      <c r="E14" s="9">
        <v>25</v>
      </c>
      <c r="F14" s="9">
        <v>23</v>
      </c>
      <c r="G14" s="9"/>
      <c r="H14" s="10"/>
      <c r="I14" s="9">
        <v>2</v>
      </c>
      <c r="J14" s="10"/>
      <c r="K14" s="9">
        <v>0</v>
      </c>
      <c r="L14" s="10">
        <f t="shared" ref="L14:L28" si="0">K14/E14</f>
        <v>0</v>
      </c>
      <c r="M14" s="9">
        <v>92</v>
      </c>
      <c r="N14" s="21">
        <v>0.92</v>
      </c>
    </row>
    <row r="15" spans="1:14" s="11" customFormat="1" ht="25.5" x14ac:dyDescent="0.2">
      <c r="A15" s="8" t="s">
        <v>36</v>
      </c>
      <c r="B15" s="9" t="s">
        <v>21</v>
      </c>
      <c r="C15" s="9" t="s">
        <v>41</v>
      </c>
      <c r="D15" s="9" t="s">
        <v>43</v>
      </c>
      <c r="E15" s="9">
        <v>24</v>
      </c>
      <c r="F15" s="9">
        <v>24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100</v>
      </c>
      <c r="N15" s="15">
        <v>1</v>
      </c>
    </row>
    <row r="16" spans="1:14" s="11" customFormat="1" ht="25.5" x14ac:dyDescent="0.2">
      <c r="A16" s="8" t="s">
        <v>36</v>
      </c>
      <c r="B16" s="9" t="s">
        <v>21</v>
      </c>
      <c r="C16" s="9" t="s">
        <v>40</v>
      </c>
      <c r="D16" s="9" t="s">
        <v>43</v>
      </c>
      <c r="E16" s="9">
        <v>22</v>
      </c>
      <c r="F16" s="9">
        <v>22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97</v>
      </c>
      <c r="N16" s="15">
        <v>0.86</v>
      </c>
    </row>
    <row r="17" spans="1:14" s="11" customFormat="1" ht="25.5" x14ac:dyDescent="0.2">
      <c r="A17" s="8" t="s">
        <v>37</v>
      </c>
      <c r="B17" s="9" t="s">
        <v>38</v>
      </c>
      <c r="C17" s="9" t="s">
        <v>39</v>
      </c>
      <c r="D17" s="9" t="s">
        <v>33</v>
      </c>
      <c r="E17" s="9">
        <v>15</v>
      </c>
      <c r="F17" s="9">
        <v>0</v>
      </c>
      <c r="G17" s="9"/>
      <c r="H17" s="10"/>
      <c r="I17" s="9">
        <v>0</v>
      </c>
      <c r="J17" s="10"/>
      <c r="K17" s="9">
        <v>0</v>
      </c>
      <c r="L17" s="10">
        <v>0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86</v>
      </c>
      <c r="F28" s="17">
        <f>SUM(F14:F27)</f>
        <v>69</v>
      </c>
      <c r="G28" s="17">
        <f>SUM(G14:G27)</f>
        <v>0</v>
      </c>
      <c r="H28" s="18">
        <f>SUM(F28:G28)/E28</f>
        <v>0.80232558139534882</v>
      </c>
      <c r="I28" s="17">
        <f t="shared" ref="I28" si="1">(E28-SUM(F28:G28))-K28</f>
        <v>17</v>
      </c>
      <c r="J28" s="18">
        <f t="shared" ref="J28" si="2">I28/E28</f>
        <v>0.19767441860465115</v>
      </c>
      <c r="K28" s="17">
        <f>SUM(K14:K27)</f>
        <v>0</v>
      </c>
      <c r="L28" s="18">
        <f t="shared" si="0"/>
        <v>0</v>
      </c>
      <c r="M28" s="17">
        <f>AVERAGE(M14:M27)</f>
        <v>96.333333333333329</v>
      </c>
      <c r="N28" s="19">
        <f>AVERAGE(N14:N27)</f>
        <v>0.92666666666666664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GUADALUPE ZETINA CRUZ</v>
      </c>
      <c r="C37" s="23"/>
      <c r="D37" s="23"/>
      <c r="E37" s="13"/>
      <c r="F37" s="13"/>
      <c r="G37" s="23" t="s">
        <v>44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2" zoomScale="85" zoomScaleNormal="85" zoomScaleSheetLayoutView="100" workbookViewId="0">
      <selection activeCell="I21" sqref="I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tr">
        <f>'1'!E6</f>
        <v>INFORMÁTICA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2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Sep2023-ene2024</v>
      </c>
      <c r="M8" s="29"/>
      <c r="N8" s="29"/>
    </row>
    <row r="10" spans="1:14" x14ac:dyDescent="0.2">
      <c r="A10" s="4" t="s">
        <v>8</v>
      </c>
      <c r="B10" s="29" t="str">
        <f>'1'!B10</f>
        <v>GUADALUPE ZETINA CRUZ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TALLER DE ÉTICA</v>
      </c>
      <c r="B14" s="9" t="s">
        <v>38</v>
      </c>
      <c r="C14" s="9" t="str">
        <f>'1'!C14</f>
        <v>101-A</v>
      </c>
      <c r="D14" s="9" t="str">
        <f>'1'!D14</f>
        <v>IIND</v>
      </c>
      <c r="E14" s="9">
        <v>27</v>
      </c>
      <c r="F14" s="9">
        <v>27</v>
      </c>
      <c r="G14" s="9"/>
      <c r="H14" s="10">
        <f t="shared" ref="H14:H17" si="0">F14/E14</f>
        <v>1</v>
      </c>
      <c r="I14" s="9">
        <f t="shared" ref="I14:I28" si="1">(E14-SUM(F14:G14))-K14</f>
        <v>0</v>
      </c>
      <c r="J14" s="10"/>
      <c r="K14" s="9">
        <v>0</v>
      </c>
      <c r="L14" s="10">
        <f t="shared" ref="L14:L28" si="2">K14/E14</f>
        <v>0</v>
      </c>
      <c r="M14" s="9"/>
      <c r="N14" s="15"/>
    </row>
    <row r="15" spans="1:14" s="11" customFormat="1" ht="25.5" x14ac:dyDescent="0.2">
      <c r="A15" s="9" t="str">
        <f>'1'!A15</f>
        <v>DESARROLLO SUSTENTABLE</v>
      </c>
      <c r="B15" s="9" t="s">
        <v>45</v>
      </c>
      <c r="C15" s="9" t="str">
        <f>'1'!C15</f>
        <v>501-A</v>
      </c>
      <c r="D15" s="9" t="str">
        <f>'1'!D15</f>
        <v>IIND</v>
      </c>
      <c r="E15" s="9">
        <f>'1'!E15</f>
        <v>24</v>
      </c>
      <c r="F15" s="9">
        <v>23</v>
      </c>
      <c r="G15" s="9"/>
      <c r="H15" s="10">
        <f t="shared" si="0"/>
        <v>0.95833333333333337</v>
      </c>
      <c r="I15" s="9">
        <f t="shared" si="1"/>
        <v>1</v>
      </c>
      <c r="J15" s="10"/>
      <c r="K15" s="9">
        <v>0</v>
      </c>
      <c r="L15" s="10">
        <f t="shared" si="2"/>
        <v>0</v>
      </c>
      <c r="M15" s="9">
        <v>93</v>
      </c>
      <c r="N15" s="15">
        <v>0.83</v>
      </c>
    </row>
    <row r="16" spans="1:14" s="11" customFormat="1" ht="25.5" x14ac:dyDescent="0.2">
      <c r="A16" s="9" t="str">
        <f>'1'!A16</f>
        <v>DESARROLLO SUSTENTABLE</v>
      </c>
      <c r="B16" s="9" t="s">
        <v>45</v>
      </c>
      <c r="C16" s="9" t="str">
        <f>'1'!C16</f>
        <v>501-B</v>
      </c>
      <c r="D16" s="9" t="str">
        <f>'1'!D16</f>
        <v>IIND</v>
      </c>
      <c r="E16" s="9">
        <f>'1'!E16</f>
        <v>22</v>
      </c>
      <c r="F16" s="9">
        <v>19</v>
      </c>
      <c r="G16" s="9"/>
      <c r="H16" s="10">
        <f t="shared" si="0"/>
        <v>0.86363636363636365</v>
      </c>
      <c r="I16" s="9">
        <f t="shared" si="1"/>
        <v>3</v>
      </c>
      <c r="J16" s="10"/>
      <c r="K16" s="9">
        <v>0</v>
      </c>
      <c r="L16" s="10">
        <f t="shared" si="2"/>
        <v>0</v>
      </c>
      <c r="M16" s="9">
        <v>80</v>
      </c>
      <c r="N16" s="15">
        <v>0.77</v>
      </c>
    </row>
    <row r="17" spans="1:14" s="11" customFormat="1" ht="25.5" x14ac:dyDescent="0.2">
      <c r="A17" s="9" t="str">
        <f>'1'!A17</f>
        <v>ESTRATEGIAS DE GESTIÓN DE SERVICICOS DE TI</v>
      </c>
      <c r="B17" s="9" t="s">
        <v>21</v>
      </c>
      <c r="C17" s="9" t="str">
        <f>'1'!C17</f>
        <v>710-A</v>
      </c>
      <c r="D17" s="9" t="str">
        <f>'1'!D17</f>
        <v>IINF</v>
      </c>
      <c r="E17" s="9">
        <f>'1'!E17</f>
        <v>15</v>
      </c>
      <c r="F17" s="9">
        <v>14</v>
      </c>
      <c r="G17" s="9"/>
      <c r="H17" s="10">
        <f t="shared" si="0"/>
        <v>0.93333333333333335</v>
      </c>
      <c r="I17" s="9">
        <f t="shared" si="1"/>
        <v>1</v>
      </c>
      <c r="J17" s="10"/>
      <c r="K17" s="9">
        <v>0</v>
      </c>
      <c r="L17" s="10">
        <f t="shared" si="2"/>
        <v>0</v>
      </c>
      <c r="M17" s="9">
        <v>92</v>
      </c>
      <c r="N17" s="15">
        <v>0.87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83</v>
      </c>
      <c r="G28" s="17">
        <f>SUM(G14:G27)</f>
        <v>0</v>
      </c>
      <c r="H28" s="18">
        <f>SUM(F28:G28)/E28</f>
        <v>0.94318181818181823</v>
      </c>
      <c r="I28" s="17">
        <f t="shared" si="1"/>
        <v>5</v>
      </c>
      <c r="J28" s="18">
        <f t="shared" ref="J28" si="3">I28/E28</f>
        <v>5.6818181818181816E-2</v>
      </c>
      <c r="K28" s="17">
        <f>SUM(K14:K27)</f>
        <v>0</v>
      </c>
      <c r="L28" s="18">
        <f t="shared" si="2"/>
        <v>0</v>
      </c>
      <c r="M28" s="17">
        <f>AVERAGE(M14:M27)</f>
        <v>88.333333333333329</v>
      </c>
      <c r="N28" s="19">
        <f>AVERAGE(N14:N27)</f>
        <v>0.82333333333333336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GUADALUPE ZETINA CRUZ</v>
      </c>
      <c r="C37" s="23"/>
      <c r="D37" s="23"/>
      <c r="E37" s="13"/>
      <c r="F37" s="13"/>
      <c r="G37" s="23" t="str">
        <f>'1'!G37</f>
        <v>MARCOS CAGAL ORTIZ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zoomScale="124" zoomScaleNormal="124" zoomScaleSheetLayoutView="100" workbookViewId="0">
      <selection activeCell="B17" sqref="B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tr">
        <f>'1'!E6</f>
        <v>INFORMÁTICA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3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Sep2023-ene2024</v>
      </c>
      <c r="M8" s="29"/>
      <c r="N8" s="29"/>
    </row>
    <row r="10" spans="1:14" x14ac:dyDescent="0.2">
      <c r="A10" s="4" t="s">
        <v>8</v>
      </c>
      <c r="B10" s="29" t="str">
        <f>'1'!B10</f>
        <v>GUADALUPE ZETINA CRUZ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TALLER DE ÉTICA</v>
      </c>
      <c r="B14" s="9" t="s">
        <v>45</v>
      </c>
      <c r="C14" s="9" t="str">
        <f>'1'!C14</f>
        <v>101-A</v>
      </c>
      <c r="D14" s="9" t="str">
        <f>'1'!D14</f>
        <v>IIND</v>
      </c>
      <c r="E14" s="9">
        <f>'1'!E14</f>
        <v>25</v>
      </c>
      <c r="F14" s="9">
        <v>24</v>
      </c>
      <c r="G14" s="9"/>
      <c r="H14" s="10">
        <f t="shared" ref="H14:H27" si="0">F14/E14</f>
        <v>0.96</v>
      </c>
      <c r="I14" s="9">
        <f t="shared" ref="I14:I28" si="1">(E14-SUM(F14:G14))-K14</f>
        <v>1</v>
      </c>
      <c r="J14" s="10"/>
      <c r="K14" s="9">
        <v>0</v>
      </c>
      <c r="L14" s="10">
        <f t="shared" ref="L14:L28" si="2">K14/E14</f>
        <v>0</v>
      </c>
      <c r="M14" s="9">
        <v>88</v>
      </c>
      <c r="N14" s="15">
        <v>0.52</v>
      </c>
    </row>
    <row r="15" spans="1:14" s="11" customFormat="1" ht="25.5" x14ac:dyDescent="0.2">
      <c r="A15" s="9" t="str">
        <f>'1'!A15</f>
        <v>DESARROLLO SUSTENTABLE</v>
      </c>
      <c r="B15" s="9" t="s">
        <v>46</v>
      </c>
      <c r="C15" s="9" t="str">
        <f>'1'!C15</f>
        <v>501-A</v>
      </c>
      <c r="D15" s="9" t="str">
        <f>'1'!D15</f>
        <v>IIND</v>
      </c>
      <c r="E15" s="9">
        <f>'1'!E15</f>
        <v>24</v>
      </c>
      <c r="F15" s="9">
        <v>22</v>
      </c>
      <c r="G15" s="9"/>
      <c r="H15" s="10">
        <f t="shared" si="0"/>
        <v>0.91666666666666663</v>
      </c>
      <c r="I15" s="9">
        <f t="shared" si="1"/>
        <v>2</v>
      </c>
      <c r="J15" s="10"/>
      <c r="K15" s="9">
        <v>0</v>
      </c>
      <c r="L15" s="10">
        <f t="shared" si="2"/>
        <v>0</v>
      </c>
      <c r="M15" s="9">
        <v>90</v>
      </c>
      <c r="N15" s="15">
        <v>0.83</v>
      </c>
    </row>
    <row r="16" spans="1:14" s="11" customFormat="1" ht="25.5" x14ac:dyDescent="0.2">
      <c r="A16" s="9" t="str">
        <f>'1'!A16</f>
        <v>DESARROLLO SUSTENTABLE</v>
      </c>
      <c r="B16" s="9" t="s">
        <v>46</v>
      </c>
      <c r="C16" s="9" t="str">
        <f>'1'!C16</f>
        <v>501-B</v>
      </c>
      <c r="D16" s="9" t="str">
        <f>'1'!D16</f>
        <v>IIND</v>
      </c>
      <c r="E16" s="9">
        <f>'1'!E16</f>
        <v>22</v>
      </c>
      <c r="F16" s="9">
        <v>17</v>
      </c>
      <c r="G16" s="9"/>
      <c r="H16" s="10">
        <f t="shared" si="0"/>
        <v>0.77272727272727271</v>
      </c>
      <c r="I16" s="9">
        <f t="shared" si="1"/>
        <v>5</v>
      </c>
      <c r="J16" s="10"/>
      <c r="K16" s="9">
        <v>0</v>
      </c>
      <c r="L16" s="10">
        <f t="shared" si="2"/>
        <v>0</v>
      </c>
      <c r="M16" s="9">
        <v>76</v>
      </c>
      <c r="N16" s="15">
        <v>0.77</v>
      </c>
    </row>
    <row r="17" spans="1:14" s="11" customFormat="1" ht="25.5" x14ac:dyDescent="0.2">
      <c r="A17" s="9" t="str">
        <f>'1'!A17</f>
        <v>ESTRATEGIAS DE GESTIÓN DE SERVICICOS DE TI</v>
      </c>
      <c r="B17" s="9" t="s">
        <v>45</v>
      </c>
      <c r="C17" s="9" t="str">
        <f>'1'!C17</f>
        <v>710-A</v>
      </c>
      <c r="D17" s="9" t="str">
        <f>'1'!D17</f>
        <v>IINF</v>
      </c>
      <c r="E17" s="9">
        <f>'1'!E17</f>
        <v>15</v>
      </c>
      <c r="F17" s="9">
        <v>12</v>
      </c>
      <c r="G17" s="9"/>
      <c r="H17" s="10">
        <f t="shared" si="0"/>
        <v>0.8</v>
      </c>
      <c r="I17" s="9">
        <f t="shared" si="1"/>
        <v>3</v>
      </c>
      <c r="J17" s="10"/>
      <c r="K17" s="9">
        <v>0</v>
      </c>
      <c r="L17" s="10">
        <f t="shared" si="2"/>
        <v>0</v>
      </c>
      <c r="M17" s="9">
        <v>75</v>
      </c>
      <c r="N17" s="15">
        <v>0.73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86</v>
      </c>
      <c r="F28" s="17">
        <f>SUM(F14:F27)</f>
        <v>75</v>
      </c>
      <c r="G28" s="17">
        <f>SUM(G14:G27)</f>
        <v>0</v>
      </c>
      <c r="H28" s="18">
        <f>SUM(F28:G28)/E28</f>
        <v>0.87209302325581395</v>
      </c>
      <c r="I28" s="17">
        <f t="shared" si="1"/>
        <v>11</v>
      </c>
      <c r="J28" s="18">
        <f t="shared" ref="J14:J28" si="3">I28/E28</f>
        <v>0.12790697674418605</v>
      </c>
      <c r="K28" s="17">
        <f>SUM(K14:K27)</f>
        <v>0</v>
      </c>
      <c r="L28" s="18">
        <f t="shared" si="2"/>
        <v>0</v>
      </c>
      <c r="M28" s="17">
        <f>AVERAGE(M14:M27)</f>
        <v>82.25</v>
      </c>
      <c r="N28" s="19">
        <f>AVERAGE(N14:N27)</f>
        <v>0.71250000000000002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GUADALUPE ZETINA CRUZ</v>
      </c>
      <c r="C37" s="23"/>
      <c r="D37" s="23"/>
      <c r="E37" s="13"/>
      <c r="F37" s="13"/>
      <c r="G37" s="23" t="str">
        <f>'1'!G37</f>
        <v>MARCOS CAGAL ORTIZ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H8" sqref="H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tr">
        <f>'1'!E6</f>
        <v>INFORMÁTICA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4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Sep2023-ene2024</v>
      </c>
      <c r="M8" s="29"/>
      <c r="N8" s="29"/>
    </row>
    <row r="10" spans="1:14" x14ac:dyDescent="0.2">
      <c r="A10" s="4" t="s">
        <v>8</v>
      </c>
      <c r="B10" s="29" t="str">
        <f>'1'!B10</f>
        <v>GUADALUPE ZETINA CRUZ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TALLER DE ÉTICA</v>
      </c>
      <c r="B14" s="9"/>
      <c r="C14" s="9" t="str">
        <f>'1'!C14</f>
        <v>101-A</v>
      </c>
      <c r="D14" s="9" t="str">
        <f>'1'!D14</f>
        <v>IIND</v>
      </c>
      <c r="E14" s="9">
        <f>'1'!E14</f>
        <v>25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DESARROLLO SUSTENTABLE</v>
      </c>
      <c r="B15" s="9"/>
      <c r="C15" s="9" t="str">
        <f>'1'!C15</f>
        <v>501-A</v>
      </c>
      <c r="D15" s="9" t="str">
        <f>'1'!D15</f>
        <v>IIND</v>
      </c>
      <c r="E15" s="9">
        <f>'1'!E15</f>
        <v>24</v>
      </c>
      <c r="F15" s="9"/>
      <c r="G15" s="9"/>
      <c r="H15" s="10">
        <f t="shared" si="0"/>
        <v>0</v>
      </c>
      <c r="I15" s="9">
        <f t="shared" si="1"/>
        <v>24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DESARROLLO SUSTENTABLE</v>
      </c>
      <c r="B16" s="9"/>
      <c r="C16" s="9" t="str">
        <f>'1'!C16</f>
        <v>501-B</v>
      </c>
      <c r="D16" s="9" t="str">
        <f>'1'!D16</f>
        <v>IIND</v>
      </c>
      <c r="E16" s="9">
        <f>'1'!E16</f>
        <v>22</v>
      </c>
      <c r="F16" s="9"/>
      <c r="G16" s="9"/>
      <c r="H16" s="10">
        <f t="shared" si="0"/>
        <v>0</v>
      </c>
      <c r="I16" s="9">
        <f t="shared" si="1"/>
        <v>22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ESTRATEGIAS DE GESTIÓN DE SERVICICOS DE TI</v>
      </c>
      <c r="B17" s="9"/>
      <c r="C17" s="9" t="str">
        <f>'1'!C17</f>
        <v>710-A</v>
      </c>
      <c r="D17" s="9" t="str">
        <f>'1'!D17</f>
        <v>IINF</v>
      </c>
      <c r="E17" s="9">
        <f>'1'!E17</f>
        <v>15</v>
      </c>
      <c r="F17" s="9"/>
      <c r="G17" s="9"/>
      <c r="H17" s="10">
        <f t="shared" si="0"/>
        <v>0</v>
      </c>
      <c r="I17" s="9">
        <f t="shared" si="1"/>
        <v>15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GUADALUPE ZETINA CRUZ</v>
      </c>
      <c r="C37" s="23"/>
      <c r="D37" s="23"/>
      <c r="E37" s="13"/>
      <c r="F37" s="13"/>
      <c r="G37" s="23" t="str">
        <f>'1'!G37</f>
        <v>MARCOS CAGAL ORTIZ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2" zoomScale="120" zoomScaleNormal="120" zoomScaleSheetLayoutView="100" workbookViewId="0">
      <selection activeCell="H8" sqref="H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tr">
        <f>'1'!E6</f>
        <v>INFORMÁTICA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 t="s">
        <v>29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Sep2023-ene2024</v>
      </c>
      <c r="M8" s="29"/>
      <c r="N8" s="29"/>
    </row>
    <row r="10" spans="1:14" x14ac:dyDescent="0.2">
      <c r="A10" s="4" t="s">
        <v>8</v>
      </c>
      <c r="B10" s="29" t="str">
        <f>'1'!B10</f>
        <v>GUADALUPE ZETINA CRUZ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TALLER DE ÉTICA</v>
      </c>
      <c r="B14" s="9"/>
      <c r="C14" s="9" t="str">
        <f>'1'!C14</f>
        <v>101-A</v>
      </c>
      <c r="D14" s="9" t="str">
        <f>'1'!D14</f>
        <v>IIND</v>
      </c>
      <c r="E14" s="9">
        <v>0</v>
      </c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5"/>
    </row>
    <row r="15" spans="1:14" s="11" customFormat="1" ht="25.5" x14ac:dyDescent="0.2">
      <c r="A15" s="9" t="str">
        <f>'1'!A15</f>
        <v>DESARROLLO SUSTENTABLE</v>
      </c>
      <c r="B15" s="9"/>
      <c r="C15" s="9" t="str">
        <f>'1'!C15</f>
        <v>501-A</v>
      </c>
      <c r="D15" s="9" t="str">
        <f>'1'!D15</f>
        <v>IIND</v>
      </c>
      <c r="E15" s="9">
        <f>'1'!E15</f>
        <v>24</v>
      </c>
      <c r="F15" s="9"/>
      <c r="G15" s="9"/>
      <c r="H15" s="10">
        <f t="shared" ref="H15:H27" si="3">(F15+G15)/E15</f>
        <v>0</v>
      </c>
      <c r="I15" s="9">
        <f t="shared" si="0"/>
        <v>24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ht="25.5" x14ac:dyDescent="0.2">
      <c r="A16" s="9" t="str">
        <f>'1'!A16</f>
        <v>DESARROLLO SUSTENTABLE</v>
      </c>
      <c r="B16" s="9"/>
      <c r="C16" s="9" t="str">
        <f>'1'!C16</f>
        <v>501-B</v>
      </c>
      <c r="D16" s="9" t="str">
        <f>'1'!D16</f>
        <v>IIND</v>
      </c>
      <c r="E16" s="9">
        <f>'1'!E16</f>
        <v>22</v>
      </c>
      <c r="F16" s="9"/>
      <c r="G16" s="9"/>
      <c r="H16" s="10">
        <f t="shared" si="3"/>
        <v>0</v>
      </c>
      <c r="I16" s="9">
        <f t="shared" si="0"/>
        <v>22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ht="25.5" x14ac:dyDescent="0.2">
      <c r="A17" s="9" t="str">
        <f>'1'!A17</f>
        <v>ESTRATEGIAS DE GESTIÓN DE SERVICICOS DE TI</v>
      </c>
      <c r="B17" s="9"/>
      <c r="C17" s="9" t="str">
        <f>'1'!C17</f>
        <v>710-A</v>
      </c>
      <c r="D17" s="9" t="str">
        <f>'1'!D17</f>
        <v>IINF</v>
      </c>
      <c r="E17" s="9">
        <f>'1'!E17</f>
        <v>15</v>
      </c>
      <c r="F17" s="9"/>
      <c r="G17" s="9"/>
      <c r="H17" s="10">
        <f t="shared" si="3"/>
        <v>0</v>
      </c>
      <c r="I17" s="9">
        <f t="shared" si="0"/>
        <v>15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3"/>
        <v>#DIV/0!</v>
      </c>
      <c r="I18" s="9">
        <f t="shared" si="0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61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GUADALUPE ZETINA CRUZ</v>
      </c>
      <c r="C37" s="23"/>
      <c r="D37" s="23"/>
      <c r="E37" s="13"/>
      <c r="F37" s="13"/>
      <c r="G37" s="23" t="str">
        <f>'1'!G37</f>
        <v>MARCOS CAGAL ORTIZ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Lupita Zetina</cp:lastModifiedBy>
  <cp:revision/>
  <dcterms:created xsi:type="dcterms:W3CDTF">2021-11-22T14:45:25Z</dcterms:created>
  <dcterms:modified xsi:type="dcterms:W3CDTF">2023-11-29T19:33:33Z</dcterms:modified>
  <cp:category/>
  <cp:contentStatus/>
</cp:coreProperties>
</file>