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1\"/>
    </mc:Choice>
  </mc:AlternateContent>
  <xr:revisionPtr revIDLastSave="0" documentId="8_{F301AF15-6B26-42A7-B253-944BEEFFCB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J17" i="22"/>
  <c r="H17" i="22"/>
  <c r="L16" i="22"/>
  <c r="J16" i="22"/>
  <c r="H16" i="22"/>
  <c r="L15" i="22"/>
  <c r="J15" i="22"/>
  <c r="H15" i="22"/>
  <c r="L14" i="22"/>
  <c r="J14" i="22"/>
  <c r="H14" i="22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E17" i="23"/>
  <c r="L17" i="23" s="1"/>
  <c r="D17" i="23"/>
  <c r="C17" i="23"/>
  <c r="A17" i="23"/>
  <c r="H16" i="23"/>
  <c r="E16" i="23"/>
  <c r="L16" i="23" s="1"/>
  <c r="D16" i="23"/>
  <c r="C16" i="23"/>
  <c r="A16" i="23"/>
  <c r="H15" i="23"/>
  <c r="E15" i="23"/>
  <c r="L15" i="23" s="1"/>
  <c r="D15" i="23"/>
  <c r="C15" i="23"/>
  <c r="A15" i="23"/>
  <c r="H14" i="23"/>
  <c r="E14" i="23"/>
  <c r="L14" i="23" s="1"/>
  <c r="D14" i="23"/>
  <c r="C14" i="23"/>
  <c r="A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A12DE07-1781-408C-9103-E8A2C1F1883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<sst xmlns="http://schemas.openxmlformats.org/spreadsheetml/2006/main" count="195" uniqueCount="45">
  <si>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</si>
  <si>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</si>
  <si>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</si>
  <si>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</si>
  <si>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</si>
  <si>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</si>
  <si>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</si>
  <si>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</si>
  <si>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</si>
  <si>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</si>
  <si>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</si>
  <si>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</si>
  <si>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</si>
  <si>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</si>
  <si>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</si>
  <si>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</si>
  <si>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</si>
  <si>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</si>
  <si>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</si>
  <si>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</si>
  <si>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</si>
  <si>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</si>
  <si>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</si>
  <si>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</si>
  <si>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</si>
  <si>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</si>
  <si>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</si>
  <si>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</si>
  <si>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</si>
  <si>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</si>
  <si>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</si>
  <si>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</si>
  <si>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</si>
  <si>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</si>
  <si>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</si>
  <si>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</si>
  <si>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</si>
  <si>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BIOQUIMICA</t>
  </si>
  <si>
    <t>TOXICOLOGIA AMBIENTAL</t>
  </si>
  <si>
    <t>POTABILIZACION DE AGUA</t>
  </si>
  <si>
    <t>REMEDIACION DE SUELOS</t>
  </si>
  <si>
    <t>306-A</t>
  </si>
  <si>
    <t>506-A</t>
  </si>
  <si>
    <t>706-A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</si>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</sst>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37</v>
      </c>
      <c r="B14" s="9">
        <v>1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27" si="0">F14/E14</f>
        <v>0.66666666666666663</v>
      </c>
      <c r="I14" s="9">
        <v>9</v>
      </c>
      <c r="J14" s="10">
        <f t="shared" ref="J14:J28" si="1">I14/E14</f>
        <v>0.33333333333333331</v>
      </c>
      <c r="K14" s="9"/>
      <c r="L14" s="10">
        <f t="shared" ref="L14:L28" si="2">K14/E14</f>
        <v>0</v>
      </c>
      <c r="M14" s="21">
        <v>63.33</v>
      </c>
      <c r="N14" s="15">
        <v>0.19</v>
      </c>
    </row>
    <row r="15" spans="1:14" s="11" customFormat="1" x14ac:dyDescent="0.2">
      <c r="A15" s="9" t="s">
        <v>38</v>
      </c>
      <c r="B15" s="9">
        <v>1</v>
      </c>
      <c r="C15" s="9" t="s">
        <v>42</v>
      </c>
      <c r="D15" s="9" t="s">
        <v>31</v>
      </c>
      <c r="E15" s="9">
        <v>37</v>
      </c>
      <c r="F15" s="9">
        <v>26</v>
      </c>
      <c r="G15" s="9"/>
      <c r="H15" s="10">
        <f t="shared" si="0"/>
        <v>0.70270270270270274</v>
      </c>
      <c r="I15" s="9">
        <v>11</v>
      </c>
      <c r="J15" s="10">
        <f t="shared" si="1"/>
        <v>0.29729729729729731</v>
      </c>
      <c r="K15" s="9"/>
      <c r="L15" s="10">
        <f t="shared" si="2"/>
        <v>0</v>
      </c>
      <c r="M15" s="21">
        <v>63.67</v>
      </c>
      <c r="N15" s="15">
        <v>0.29670000000000002</v>
      </c>
    </row>
    <row r="16" spans="1:14" s="11" customFormat="1" x14ac:dyDescent="0.2">
      <c r="A16" s="9" t="s">
        <v>39</v>
      </c>
      <c r="B16" s="9" t="s">
        <v>35</v>
      </c>
      <c r="C16" s="9" t="s">
        <v>43</v>
      </c>
      <c r="D16" s="9" t="s">
        <v>31</v>
      </c>
      <c r="E16" s="9">
        <v>14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x14ac:dyDescent="0.2">
      <c r="A17" s="9" t="s">
        <v>40</v>
      </c>
      <c r="B17" s="9">
        <v>1</v>
      </c>
      <c r="C17" s="9" t="s">
        <v>43</v>
      </c>
      <c r="D17" s="9" t="s">
        <v>31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v>2</v>
      </c>
      <c r="J17" s="10">
        <f t="shared" si="1"/>
        <v>0.15384615384615385</v>
      </c>
      <c r="K17" s="9"/>
      <c r="L17" s="10">
        <f t="shared" si="2"/>
        <v>0</v>
      </c>
      <c r="M17" s="21">
        <v>69</v>
      </c>
      <c r="N17" s="15">
        <v>0.18179999999999999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v>55</v>
      </c>
      <c r="G28" s="17">
        <f>SUM(G14:G27)</f>
        <v>0</v>
      </c>
      <c r="H28" s="18">
        <f>SUM(F28:G28)/E28</f>
        <v>0.60439560439560436</v>
      </c>
      <c r="I28" s="17">
        <v>22</v>
      </c>
      <c r="J28" s="18">
        <f t="shared" si="1"/>
        <v>0.24175824175824176</v>
      </c>
      <c r="K28" s="17">
        <f>SUM(K14:K27)</f>
        <v>0</v>
      </c>
      <c r="L28" s="18">
        <f t="shared" si="2"/>
        <v>0</v>
      </c>
      <c r="M28" s="17">
        <f>AVERAGE(M14:M27)</f>
        <v>65.333333333333329</v>
      </c>
      <c r="N28" s="19">
        <f>AVERAGE(N14:N27)</f>
        <v>0.167125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9" zoomScale="85" zoomScaleNormal="85" zoomScaleSheetLayoutView="100" workbookViewId="0">
      <selection activeCell="P29" sqref="P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37</v>
      </c>
      <c r="B14" s="9">
        <v>2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63.41</v>
      </c>
      <c r="N14" s="15">
        <v>0.70369999999999999</v>
      </c>
    </row>
    <row r="15" spans="1:14" s="11" customFormat="1" x14ac:dyDescent="0.2">
      <c r="A15" s="9" t="s">
        <v>38</v>
      </c>
      <c r="B15" s="9">
        <v>2</v>
      </c>
      <c r="C15" s="9" t="s">
        <v>42</v>
      </c>
      <c r="D15" s="9" t="s">
        <v>31</v>
      </c>
      <c r="E15" s="9">
        <v>37</v>
      </c>
      <c r="F15" s="9">
        <v>19</v>
      </c>
      <c r="G15" s="9"/>
      <c r="H15" s="10">
        <f t="shared" si="0"/>
        <v>0.51351351351351349</v>
      </c>
      <c r="I15" s="9">
        <v>18</v>
      </c>
      <c r="J15" s="10">
        <f t="shared" si="1"/>
        <v>0.48648648648648651</v>
      </c>
      <c r="K15" s="9"/>
      <c r="L15" s="10">
        <f t="shared" si="2"/>
        <v>0</v>
      </c>
      <c r="M15" s="21">
        <v>59.09</v>
      </c>
      <c r="N15" s="15">
        <v>0.59450000000000003</v>
      </c>
    </row>
    <row r="16" spans="1:14" s="11" customFormat="1" x14ac:dyDescent="0.2">
      <c r="A16" s="9" t="s">
        <v>39</v>
      </c>
      <c r="B16" s="9">
        <v>1</v>
      </c>
      <c r="C16" s="9" t="s">
        <v>43</v>
      </c>
      <c r="D16" s="9" t="s">
        <v>31</v>
      </c>
      <c r="E16" s="9">
        <v>14</v>
      </c>
      <c r="F16" s="9">
        <v>9</v>
      </c>
      <c r="G16" s="9"/>
      <c r="H16" s="10">
        <f t="shared" si="0"/>
        <v>0.6428571428571429</v>
      </c>
      <c r="I16" s="9">
        <v>5</v>
      </c>
      <c r="J16" s="10">
        <f t="shared" si="1"/>
        <v>0.35714285714285715</v>
      </c>
      <c r="K16" s="9"/>
      <c r="L16" s="10">
        <f t="shared" si="2"/>
        <v>0</v>
      </c>
      <c r="M16" s="21">
        <v>58.5</v>
      </c>
      <c r="N16" s="15">
        <v>0.71419999999999995</v>
      </c>
    </row>
    <row r="17" spans="1:14" s="11" customFormat="1" x14ac:dyDescent="0.2">
      <c r="A17" s="9" t="s">
        <v>40</v>
      </c>
      <c r="B17" s="9" t="s">
        <v>35</v>
      </c>
      <c r="C17" s="9" t="s">
        <v>43</v>
      </c>
      <c r="D17" s="9" t="s">
        <v>31</v>
      </c>
      <c r="E17" s="9">
        <v>13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4:H27" si="3">F18/E18</f>
        <v>#DIV/0!</v>
      </c>
      <c r="I18" s="9">
        <f t="shared" ref="I14:I27" si="4">(E18-SUM(F18:G18))-K18</f>
        <v>0</v>
      </c>
      <c r="J18" s="10" t="e">
        <f t="shared" ref="J14:J27" si="5">I18/E18</f>
        <v>#DIV/0!</v>
      </c>
      <c r="K18" s="9"/>
      <c r="L18" s="10" t="e">
        <f t="shared" ref="L14:L27" si="6">K18/E18</f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7">(E28-SUM(F28:G28))-K28</f>
        <v>45</v>
      </c>
      <c r="J28" s="18">
        <f t="shared" ref="J28" si="8">I28/E28</f>
        <v>0.49450549450549453</v>
      </c>
      <c r="K28" s="17">
        <f>SUM(K14:K27)</f>
        <v>0</v>
      </c>
      <c r="L28" s="18">
        <f t="shared" ref="L28" si="9">K28/E28</f>
        <v>0</v>
      </c>
      <c r="M28" s="17">
        <f>AVERAGE(M14:M27)</f>
        <v>60.333333333333336</v>
      </c>
      <c r="N28" s="19">
        <f>AVERAGE(N14:N27)</f>
        <v>0.50309999999999999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/>
      <c r="C8" s="22"/>
      <c r="D8" s="14" t="s">
        <v>4</v>
      </c>
      <c r="E8" s="20"/>
      <c r="F8"/>
      <c r="G8" s="4" t="s">
        <v>5</v>
      </c>
      <c r="H8" s="20"/>
      <c r="I8" s="23" t="s">
        <v>6</v>
      </c>
      <c r="J8" s="23"/>
      <c r="K8" s="23"/>
      <c r="L8" s="22"/>
      <c r="M8" s="22"/>
      <c r="N8" s="22"/>
    </row>
    <row r="10" spans="1:14" x14ac:dyDescent="0.2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4</v>
      </c>
      <c r="C8" s="22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tr">
        <f>'0'!L8</f>
        <v>SEP2023-ENE2024</v>
      </c>
      <c r="M8" s="22"/>
      <c r="N8" s="22"/>
    </row>
    <row r="10" spans="1:14" x14ac:dyDescent="0.2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2023-11-05T05:56:57Z</dcterms:modified>
  <cp:category/>
  <cp:contentStatus/>
</cp:coreProperties>
</file>