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REPORTE 3\"/>
    </mc:Choice>
  </mc:AlternateContent>
  <xr:revisionPtr revIDLastSave="0" documentId="8_{5C41901E-81BC-4959-A048-8C2EFF4A567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23" l="1"/>
  <c r="J17" i="23"/>
  <c r="H17" i="23"/>
  <c r="L16" i="23"/>
  <c r="J16" i="23"/>
  <c r="H16" i="23"/>
  <c r="L15" i="23"/>
  <c r="J15" i="23"/>
  <c r="H15" i="23"/>
  <c r="L14" i="23"/>
  <c r="J14" i="23"/>
  <c r="H14" i="23"/>
  <c r="A18" i="22"/>
  <c r="C18" i="22"/>
  <c r="D18" i="22"/>
  <c r="E18" i="22"/>
  <c r="L18" i="22" s="1"/>
  <c r="L17" i="22"/>
  <c r="J17" i="22"/>
  <c r="H17" i="22"/>
  <c r="L16" i="22"/>
  <c r="J16" i="22"/>
  <c r="H16" i="22"/>
  <c r="L15" i="22"/>
  <c r="J15" i="22"/>
  <c r="H15" i="22"/>
  <c r="L14" i="22"/>
  <c r="J14" i="22"/>
  <c r="H14" i="22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L18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H14" i="25"/>
  <c r="H15" i="25"/>
  <c r="H16" i="25"/>
  <c r="J18" i="23" l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A12DE07-1781-408C-9103-E8A2C1F18837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82869A7E-94C3-495F-AF9B-0B3FFD8A34D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<sst xmlns="http://schemas.openxmlformats.org/spreadsheetml/2006/main" count="211" uniqueCount="45">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</sst>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"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29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1</v>
      </c>
      <c r="C8" s="30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x14ac:dyDescent="0.2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x14ac:dyDescent="0.2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x14ac:dyDescent="0.2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37</v>
      </c>
      <c r="B14" s="9">
        <v>2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63.41</v>
      </c>
      <c r="N14" s="15">
        <v>0.70369999999999999</v>
      </c>
    </row>
    <row r="15" spans="1:14" s="11" customFormat="1" x14ac:dyDescent="0.2">
      <c r="A15" s="9" t="s">
        <v>38</v>
      </c>
      <c r="B15" s="9">
        <v>2</v>
      </c>
      <c r="C15" s="9" t="s">
        <v>42</v>
      </c>
      <c r="D15" s="9" t="s">
        <v>31</v>
      </c>
      <c r="E15" s="9">
        <v>37</v>
      </c>
      <c r="F15" s="9">
        <v>19</v>
      </c>
      <c r="G15" s="9"/>
      <c r="H15" s="10">
        <f t="shared" si="0"/>
        <v>0.51351351351351349</v>
      </c>
      <c r="I15" s="9">
        <v>18</v>
      </c>
      <c r="J15" s="10">
        <f t="shared" si="1"/>
        <v>0.48648648648648651</v>
      </c>
      <c r="K15" s="9"/>
      <c r="L15" s="10">
        <f t="shared" si="2"/>
        <v>0</v>
      </c>
      <c r="M15" s="21">
        <v>59.09</v>
      </c>
      <c r="N15" s="15">
        <v>0.59450000000000003</v>
      </c>
    </row>
    <row r="16" spans="1:14" s="11" customFormat="1" x14ac:dyDescent="0.2">
      <c r="A16" s="9" t="s">
        <v>39</v>
      </c>
      <c r="B16" s="9">
        <v>1</v>
      </c>
      <c r="C16" s="9" t="s">
        <v>43</v>
      </c>
      <c r="D16" s="9" t="s">
        <v>31</v>
      </c>
      <c r="E16" s="9">
        <v>14</v>
      </c>
      <c r="F16" s="9">
        <v>9</v>
      </c>
      <c r="G16" s="9"/>
      <c r="H16" s="10">
        <f t="shared" si="0"/>
        <v>0.6428571428571429</v>
      </c>
      <c r="I16" s="9">
        <v>5</v>
      </c>
      <c r="J16" s="10">
        <f t="shared" si="1"/>
        <v>0.35714285714285715</v>
      </c>
      <c r="K16" s="9"/>
      <c r="L16" s="10">
        <f t="shared" si="2"/>
        <v>0</v>
      </c>
      <c r="M16" s="21">
        <v>58.5</v>
      </c>
      <c r="N16" s="15">
        <v>0.71419999999999995</v>
      </c>
    </row>
    <row r="17" spans="1:14" s="11" customFormat="1" x14ac:dyDescent="0.2">
      <c r="A17" s="9" t="s">
        <v>40</v>
      </c>
      <c r="B17" s="9" t="s">
        <v>35</v>
      </c>
      <c r="C17" s="9" t="s">
        <v>43</v>
      </c>
      <c r="D17" s="9" t="s">
        <v>31</v>
      </c>
      <c r="E17" s="9">
        <v>13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f>SUM(F14:F27)</f>
        <v>46</v>
      </c>
      <c r="G28" s="17">
        <f>SUM(G14:G27)</f>
        <v>0</v>
      </c>
      <c r="H28" s="18">
        <f>SUM(F28:G28)/E28</f>
        <v>0.50549450549450547</v>
      </c>
      <c r="I28" s="17">
        <f t="shared" ref="I28" si="7">(E28-SUM(F28:G28))-K28</f>
        <v>45</v>
      </c>
      <c r="J28" s="18">
        <f t="shared" ref="J28" si="8">I28/E28</f>
        <v>0.49450549450549453</v>
      </c>
      <c r="K28" s="17">
        <f>SUM(K14:K27)</f>
        <v>0</v>
      </c>
      <c r="L28" s="18">
        <f t="shared" ref="L28" si="9">K28/E28</f>
        <v>0</v>
      </c>
      <c r="M28" s="17">
        <f>AVERAGE(M14:M27)</f>
        <v>60.333333333333336</v>
      </c>
      <c r="N28" s="19">
        <f>AVERAGE(N14:N27)</f>
        <v>0.50309999999999999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 t="s">
        <v>32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v>3</v>
      </c>
      <c r="F8"/>
      <c r="G8" s="4" t="s">
        <v>5</v>
      </c>
      <c r="H8" s="20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 t="s">
        <v>37</v>
      </c>
      <c r="B14" s="9">
        <v>3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17" si="0">F14/E14</f>
        <v>0.66666666666666663</v>
      </c>
      <c r="I14" s="9">
        <v>9</v>
      </c>
      <c r="J14" s="10">
        <f t="shared" ref="J14:J17" si="1">I14/E14</f>
        <v>0.33333333333333331</v>
      </c>
      <c r="K14" s="9"/>
      <c r="L14" s="10">
        <f t="shared" ref="L14:L17" si="2">K14/E14</f>
        <v>0</v>
      </c>
      <c r="M14" s="21">
        <v>55.3</v>
      </c>
      <c r="N14" s="15">
        <v>0.67</v>
      </c>
    </row>
    <row r="15" spans="1:14" s="11" customFormat="1" x14ac:dyDescent="0.2">
      <c r="A15" s="9" t="s">
        <v>38</v>
      </c>
      <c r="B15" s="9">
        <v>3</v>
      </c>
      <c r="C15" s="9" t="s">
        <v>42</v>
      </c>
      <c r="D15" s="9" t="s">
        <v>31</v>
      </c>
      <c r="E15" s="9">
        <v>37</v>
      </c>
      <c r="F15" s="9">
        <v>28</v>
      </c>
      <c r="G15" s="9"/>
      <c r="H15" s="10">
        <f t="shared" si="0"/>
        <v>0.7567567567567568</v>
      </c>
      <c r="I15" s="9">
        <v>9</v>
      </c>
      <c r="J15" s="10">
        <f t="shared" si="1"/>
        <v>0.24324324324324326</v>
      </c>
      <c r="K15" s="9"/>
      <c r="L15" s="10">
        <f t="shared" si="2"/>
        <v>0</v>
      </c>
      <c r="M15" s="21">
        <v>58.14</v>
      </c>
      <c r="N15" s="15">
        <v>0.76</v>
      </c>
    </row>
    <row r="16" spans="1:14" s="11" customFormat="1" x14ac:dyDescent="0.2">
      <c r="A16" s="9" t="s">
        <v>39</v>
      </c>
      <c r="B16" s="9">
        <v>2</v>
      </c>
      <c r="C16" s="9" t="s">
        <v>43</v>
      </c>
      <c r="D16" s="9" t="s">
        <v>31</v>
      </c>
      <c r="E16" s="9">
        <v>14</v>
      </c>
      <c r="F16" s="9">
        <v>11</v>
      </c>
      <c r="G16" s="9"/>
      <c r="H16" s="10">
        <f t="shared" si="0"/>
        <v>0.7857142857142857</v>
      </c>
      <c r="I16" s="9">
        <v>3</v>
      </c>
      <c r="J16" s="10">
        <f t="shared" si="1"/>
        <v>0.21428571428571427</v>
      </c>
      <c r="K16" s="9"/>
      <c r="L16" s="10">
        <f t="shared" si="2"/>
        <v>0</v>
      </c>
      <c r="M16" s="21">
        <v>68.209999999999994</v>
      </c>
      <c r="N16" s="15">
        <v>0.79</v>
      </c>
    </row>
    <row r="17" spans="1:14" s="11" customFormat="1" x14ac:dyDescent="0.2">
      <c r="A17" s="9" t="s">
        <v>40</v>
      </c>
      <c r="B17" s="9">
        <v>3</v>
      </c>
      <c r="C17" s="9" t="s">
        <v>43</v>
      </c>
      <c r="D17" s="9" t="s">
        <v>31</v>
      </c>
      <c r="E17" s="9">
        <v>13</v>
      </c>
      <c r="F17" s="9">
        <v>10</v>
      </c>
      <c r="G17" s="9"/>
      <c r="H17" s="10">
        <f t="shared" si="0"/>
        <v>0.76923076923076927</v>
      </c>
      <c r="I17" s="9">
        <v>3</v>
      </c>
      <c r="J17" s="10">
        <f t="shared" si="1"/>
        <v>0.23076923076923078</v>
      </c>
      <c r="K17" s="9"/>
      <c r="L17" s="10">
        <f t="shared" si="2"/>
        <v>0</v>
      </c>
      <c r="M17" s="21">
        <v>71.150000000000006</v>
      </c>
      <c r="N17" s="15">
        <v>0.77</v>
      </c>
    </row>
    <row r="18" spans="1:14" s="11" customFormat="1" x14ac:dyDescent="0.2">
      <c r="A18" s="9" t="s">
        <v>40</v>
      </c>
      <c r="B18" s="9">
        <v>4</v>
      </c>
      <c r="C18" s="9" t="s">
        <v>43</v>
      </c>
      <c r="D18" s="9" t="s">
        <v>31</v>
      </c>
      <c r="E18" s="9">
        <v>13</v>
      </c>
      <c r="F18" s="9">
        <v>11</v>
      </c>
      <c r="G18" s="9"/>
      <c r="H18" s="10">
        <f t="shared" ref="H14:H27" si="3">F18/E18</f>
        <v>0.84615384615384615</v>
      </c>
      <c r="I18" s="9">
        <v>2</v>
      </c>
      <c r="J18" s="10">
        <f t="shared" ref="J14:J27" si="4">I18/E18</f>
        <v>0.15384615384615385</v>
      </c>
      <c r="K18" s="9"/>
      <c r="L18" s="10">
        <f t="shared" ref="L14:L27" si="5">K18/E18</f>
        <v>0</v>
      </c>
      <c r="M18" s="9">
        <v>77.900000000000006</v>
      </c>
      <c r="N18" s="15">
        <v>0.85</v>
      </c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ref="I14:I27" si="6">(E19-SUM(F19:G19))-K19</f>
        <v>0</v>
      </c>
      <c r="J19" s="10" t="e">
        <f t="shared" si="4"/>
        <v>#DIV/0!</v>
      </c>
      <c r="K19" s="9"/>
      <c r="L19" s="10" t="e">
        <f t="shared" si="5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6"/>
        <v>0</v>
      </c>
      <c r="J20" s="10" t="e">
        <f t="shared" si="4"/>
        <v>#DIV/0!</v>
      </c>
      <c r="K20" s="9"/>
      <c r="L20" s="10" t="e">
        <f t="shared" si="5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6"/>
        <v>0</v>
      </c>
      <c r="J21" s="10" t="e">
        <f t="shared" si="4"/>
        <v>#DIV/0!</v>
      </c>
      <c r="K21" s="9"/>
      <c r="L21" s="10" t="e">
        <f t="shared" si="5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6"/>
        <v>0</v>
      </c>
      <c r="J22" s="10" t="e">
        <f t="shared" si="4"/>
        <v>#DIV/0!</v>
      </c>
      <c r="K22" s="9"/>
      <c r="L22" s="10" t="e">
        <f t="shared" si="5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6"/>
        <v>0</v>
      </c>
      <c r="J23" s="10" t="e">
        <f t="shared" si="4"/>
        <v>#DIV/0!</v>
      </c>
      <c r="K23" s="9"/>
      <c r="L23" s="10" t="e">
        <f t="shared" si="5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6"/>
        <v>0</v>
      </c>
      <c r="J24" s="10" t="e">
        <f t="shared" si="4"/>
        <v>#DIV/0!</v>
      </c>
      <c r="K24" s="9"/>
      <c r="L24" s="10" t="e">
        <f t="shared" si="5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6"/>
        <v>0</v>
      </c>
      <c r="J25" s="10" t="e">
        <f t="shared" si="4"/>
        <v>#DIV/0!</v>
      </c>
      <c r="K25" s="9"/>
      <c r="L25" s="10" t="e">
        <f t="shared" si="5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6"/>
        <v>0</v>
      </c>
      <c r="J26" s="10" t="e">
        <f t="shared" si="4"/>
        <v>#DIV/0!</v>
      </c>
      <c r="K26" s="9"/>
      <c r="L26" s="10" t="e">
        <f t="shared" si="5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6"/>
        <v>0</v>
      </c>
      <c r="J27" s="10" t="e">
        <f t="shared" si="4"/>
        <v>#DIV/0!</v>
      </c>
      <c r="K27" s="9"/>
      <c r="L27" s="10" t="e">
        <f t="shared" si="5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104</v>
      </c>
      <c r="F28" s="17">
        <f>SUM(F14:F27)</f>
        <v>78</v>
      </c>
      <c r="G28" s="17">
        <f>SUM(G14:G27)</f>
        <v>0</v>
      </c>
      <c r="H28" s="18">
        <f>SUM(F28:G28)/E28</f>
        <v>0.75</v>
      </c>
      <c r="I28" s="17">
        <f t="shared" ref="I28" si="7">(E28-SUM(F28:G28))-K28</f>
        <v>26</v>
      </c>
      <c r="J28" s="18">
        <f t="shared" ref="J28" si="8">I28/E28</f>
        <v>0.25</v>
      </c>
      <c r="K28" s="17">
        <f>SUM(K14:K27)</f>
        <v>0</v>
      </c>
      <c r="L28" s="18">
        <f t="shared" ref="L28" si="9">K28/E28</f>
        <v>0</v>
      </c>
      <c r="M28" s="17">
        <f>AVERAGE(M14:M27)</f>
        <v>66.14</v>
      </c>
      <c r="N28" s="19">
        <f>AVERAGE(N14:N27)</f>
        <v>0.76800000000000002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37" t="s">
        <v>6</v>
      </c>
      <c r="J8" s="37"/>
      <c r="K8" s="37"/>
      <c r="L8" s="30" t="str">
        <f>'0'!L8</f>
        <v>SEP2023-ENE2024</v>
      </c>
      <c r="M8" s="30"/>
      <c r="N8" s="30"/>
    </row>
    <row r="10" spans="1:14" x14ac:dyDescent="0.2">
      <c r="A10" s="4" t="s">
        <v>7</v>
      </c>
      <c r="B10" s="30" t="str">
        <f>'0'!B10</f>
        <v xml:space="preserve">M.C. SOLEDAD ESTHER MALDONADO BRAVO 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39" t="s">
        <v>2</v>
      </c>
      <c r="B6" s="39"/>
      <c r="C6" s="39"/>
      <c r="D6" s="39"/>
      <c r="E6" s="40" t="s">
        <v>44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>
        <v>0</v>
      </c>
      <c r="C8" s="30"/>
      <c r="D8" s="14" t="s">
        <v>4</v>
      </c>
      <c r="E8" s="5">
        <v>3</v>
      </c>
      <c r="G8" s="4" t="s">
        <v>5</v>
      </c>
      <c r="H8" s="5">
        <v>4</v>
      </c>
      <c r="I8" s="37" t="s">
        <v>6</v>
      </c>
      <c r="J8" s="37"/>
      <c r="K8" s="37"/>
      <c r="L8" s="30" t="s">
        <v>36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3" t="s">
        <v>8</v>
      </c>
      <c r="B12" s="35" t="s">
        <v>9</v>
      </c>
      <c r="C12" s="35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">
      <c r="A13" s="34"/>
      <c r="B13" s="36"/>
      <c r="C13" s="36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8" t="s">
        <v>25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 xml:space="preserve">M.C. SOLEDAD ESTHER MALDONADO BRAVO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 Esther Maldonado Bravo</cp:lastModifiedBy>
  <cp:revision/>
  <dcterms:created xsi:type="dcterms:W3CDTF">2021-11-22T14:45:25Z</dcterms:created>
  <dcterms:modified xsi:type="dcterms:W3CDTF">2023-12-04T04:56:22Z</dcterms:modified>
  <cp:category/>
  <cp:contentStatus/>
</cp:coreProperties>
</file>