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sol/Downloads/"/>
    </mc:Choice>
  </mc:AlternateContent>
  <xr:revisionPtr revIDLastSave="0" documentId="13_ncr:1_{1E5024E2-BDC4-9C45-9A6E-2ABC411E6954}" xr6:coauthVersionLast="47" xr6:coauthVersionMax="47" xr10:uidLastSave="{00000000-0000-0000-0000-000000000000}"/>
  <bookViews>
    <workbookView xWindow="-120" yWindow="500" windowWidth="20740" windowHeight="11160" activeTab="3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4" l="1"/>
  <c r="J16" i="24"/>
  <c r="J17" i="24"/>
  <c r="J18" i="24"/>
  <c r="J19" i="24"/>
  <c r="J20" i="24"/>
  <c r="J14" i="24"/>
  <c r="H15" i="24"/>
  <c r="H16" i="24"/>
  <c r="H17" i="24"/>
  <c r="H18" i="24"/>
  <c r="H19" i="24"/>
  <c r="H20" i="24"/>
  <c r="H14" i="24"/>
  <c r="L17" i="23"/>
  <c r="J17" i="23"/>
  <c r="H17" i="23"/>
  <c r="L16" i="23"/>
  <c r="J16" i="23"/>
  <c r="H16" i="23"/>
  <c r="L15" i="23"/>
  <c r="J15" i="23"/>
  <c r="H15" i="23"/>
  <c r="L14" i="23"/>
  <c r="J14" i="23"/>
  <c r="H14" i="23"/>
  <c r="A18" i="22"/>
  <c r="C18" i="22"/>
  <c r="D18" i="22"/>
  <c r="E18" i="22"/>
  <c r="L18" i="22" s="1"/>
  <c r="L17" i="22"/>
  <c r="J17" i="22"/>
  <c r="H17" i="22"/>
  <c r="L16" i="22"/>
  <c r="J16" i="22"/>
  <c r="H16" i="22"/>
  <c r="L15" i="22"/>
  <c r="J15" i="22"/>
  <c r="H15" i="22"/>
  <c r="L14" i="22"/>
  <c r="J14" i="22"/>
  <c r="H14" i="22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L18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H14" i="25"/>
  <c r="H15" i="25"/>
  <c r="H16" i="25"/>
  <c r="J18" i="23" l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B10" i="24"/>
  <c r="B37" i="24" s="1"/>
  <c r="L8" i="24"/>
  <c r="H8" i="24"/>
  <c r="N28" i="23"/>
  <c r="M28" i="23"/>
  <c r="K28" i="23"/>
  <c r="G28" i="23"/>
  <c r="F28" i="23"/>
  <c r="B10" i="23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21" i="24"/>
  <c r="L22" i="24"/>
  <c r="L23" i="24"/>
  <c r="L24" i="24"/>
  <c r="L25" i="24"/>
  <c r="L26" i="24"/>
  <c r="L27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A12DE07-1781-408C-9103-E8A2C1F1883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82869A7E-94C3-495F-AF9B-0B3FFD8A34D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<sst xmlns="http://schemas.openxmlformats.org/spreadsheetml/2006/main" count="233" uniqueCount="45">
  <si>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</si>
  <si>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</si>
  <si>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</si>
  <si>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</si>
  <si>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</si>
  <si>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</si>
  <si>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</si>
  <si>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</si>
  <si>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</si>
  <si>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</si>
  <si>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</si>
  <si>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</si>
  <si>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</si>
  <si>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</si>
  <si>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</si>
  <si>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</si>
  <si>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</si>
  <si>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</si>
  <si>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</si>
  <si>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</si>
  <si>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</si>
  <si>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</si>
  <si>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</si>
  <si>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</si>
  <si>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</si>
  <si>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</si>
  <si>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</si>
  <si>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</si>
  <si>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</si>
  <si>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</si>
  <si>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</si>
  <si>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</si>
  <si>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</si>
  <si>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</si>
  <si>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</si>
  <si>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S/E</t>
  </si>
  <si>
    <t>SEP2023-ENE2024</t>
  </si>
  <si>
    <t>BIOQUIMICA</t>
  </si>
  <si>
    <t>TOXICOLOGIA AMBIENTAL</t>
  </si>
  <si>
    <t>POTABILIZACION DE AGUA</t>
  </si>
  <si>
    <t>REMEDIACION DE SUELOS</t>
  </si>
  <si>
    <t>306-A</t>
  </si>
  <si>
    <t>506-A</t>
  </si>
  <si>
    <t>706-A</t>
  </si>
  <si>
    <t>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</si>
</sst>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85" zoomScaleNormal="85" zoomScaleSheetLayoutView="100" workbookViewId="0">
      <selection activeCell="B14" sqref="B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1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 t="s">
        <v>37</v>
      </c>
      <c r="B14" s="9">
        <v>1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27" si="0">F14/E14</f>
        <v>0.66666666666666663</v>
      </c>
      <c r="I14" s="9">
        <v>9</v>
      </c>
      <c r="J14" s="10">
        <f t="shared" ref="J14:J28" si="1">I14/E14</f>
        <v>0.33333333333333331</v>
      </c>
      <c r="K14" s="9"/>
      <c r="L14" s="10">
        <f t="shared" ref="L14:L28" si="2">K14/E14</f>
        <v>0</v>
      </c>
      <c r="M14" s="21">
        <v>63.33</v>
      </c>
      <c r="N14" s="15">
        <v>0.19</v>
      </c>
    </row>
    <row r="15" spans="1:14" s="11" customFormat="1" ht="14" x14ac:dyDescent="0.15">
      <c r="A15" s="9" t="s">
        <v>38</v>
      </c>
      <c r="B15" s="9">
        <v>1</v>
      </c>
      <c r="C15" s="9" t="s">
        <v>42</v>
      </c>
      <c r="D15" s="9" t="s">
        <v>31</v>
      </c>
      <c r="E15" s="9">
        <v>37</v>
      </c>
      <c r="F15" s="9">
        <v>26</v>
      </c>
      <c r="G15" s="9"/>
      <c r="H15" s="10">
        <f t="shared" si="0"/>
        <v>0.70270270270270274</v>
      </c>
      <c r="I15" s="9">
        <v>11</v>
      </c>
      <c r="J15" s="10">
        <f t="shared" si="1"/>
        <v>0.29729729729729731</v>
      </c>
      <c r="K15" s="9"/>
      <c r="L15" s="10">
        <f t="shared" si="2"/>
        <v>0</v>
      </c>
      <c r="M15" s="21">
        <v>63.67</v>
      </c>
      <c r="N15" s="15">
        <v>0.29670000000000002</v>
      </c>
    </row>
    <row r="16" spans="1:14" s="11" customFormat="1" ht="14" x14ac:dyDescent="0.15">
      <c r="A16" s="9" t="s">
        <v>39</v>
      </c>
      <c r="B16" s="9" t="s">
        <v>35</v>
      </c>
      <c r="C16" s="9" t="s">
        <v>43</v>
      </c>
      <c r="D16" s="9" t="s">
        <v>31</v>
      </c>
      <c r="E16" s="9">
        <v>14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14" x14ac:dyDescent="0.15">
      <c r="A17" s="9" t="s">
        <v>40</v>
      </c>
      <c r="B17" s="9">
        <v>1</v>
      </c>
      <c r="C17" s="9" t="s">
        <v>43</v>
      </c>
      <c r="D17" s="9" t="s">
        <v>31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v>2</v>
      </c>
      <c r="J17" s="10">
        <f t="shared" si="1"/>
        <v>0.15384615384615385</v>
      </c>
      <c r="K17" s="9"/>
      <c r="L17" s="10">
        <f t="shared" si="2"/>
        <v>0</v>
      </c>
      <c r="M17" s="21">
        <v>69</v>
      </c>
      <c r="N17" s="15">
        <v>0.18179999999999999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v>55</v>
      </c>
      <c r="G28" s="17">
        <f>SUM(G14:G27)</f>
        <v>0</v>
      </c>
      <c r="H28" s="18">
        <f>SUM(F28:G28)/E28</f>
        <v>0.60439560439560436</v>
      </c>
      <c r="I28" s="17">
        <v>22</v>
      </c>
      <c r="J28" s="18">
        <f t="shared" si="1"/>
        <v>0.24175824175824176</v>
      </c>
      <c r="K28" s="17">
        <f>SUM(K14:K27)</f>
        <v>0</v>
      </c>
      <c r="L28" s="18">
        <f t="shared" si="2"/>
        <v>0</v>
      </c>
      <c r="M28" s="17">
        <f>AVERAGE(M14:M27)</f>
        <v>65.333333333333329</v>
      </c>
      <c r="N28" s="19">
        <f>AVERAGE(N14:N27)</f>
        <v>0.167125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14" sqref="B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2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 t="s">
        <v>37</v>
      </c>
      <c r="B14" s="9">
        <v>2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17" si="0">F14/E14</f>
        <v>0.66666666666666663</v>
      </c>
      <c r="I14" s="9">
        <v>9</v>
      </c>
      <c r="J14" s="10">
        <f t="shared" ref="J14:J17" si="1">I14/E14</f>
        <v>0.33333333333333331</v>
      </c>
      <c r="K14" s="9"/>
      <c r="L14" s="10">
        <f t="shared" ref="L14:L17" si="2">K14/E14</f>
        <v>0</v>
      </c>
      <c r="M14" s="21">
        <v>63.41</v>
      </c>
      <c r="N14" s="15">
        <v>0.70369999999999999</v>
      </c>
    </row>
    <row r="15" spans="1:14" s="11" customFormat="1" ht="14" x14ac:dyDescent="0.15">
      <c r="A15" s="9" t="s">
        <v>38</v>
      </c>
      <c r="B15" s="9">
        <v>2</v>
      </c>
      <c r="C15" s="9" t="s">
        <v>42</v>
      </c>
      <c r="D15" s="9" t="s">
        <v>31</v>
      </c>
      <c r="E15" s="9">
        <v>37</v>
      </c>
      <c r="F15" s="9">
        <v>19</v>
      </c>
      <c r="G15" s="9"/>
      <c r="H15" s="10">
        <f t="shared" si="0"/>
        <v>0.51351351351351349</v>
      </c>
      <c r="I15" s="9">
        <v>18</v>
      </c>
      <c r="J15" s="10">
        <f t="shared" si="1"/>
        <v>0.48648648648648651</v>
      </c>
      <c r="K15" s="9"/>
      <c r="L15" s="10">
        <f t="shared" si="2"/>
        <v>0</v>
      </c>
      <c r="M15" s="21">
        <v>59.09</v>
      </c>
      <c r="N15" s="15">
        <v>0.59450000000000003</v>
      </c>
    </row>
    <row r="16" spans="1:14" s="11" customFormat="1" ht="14" x14ac:dyDescent="0.15">
      <c r="A16" s="9" t="s">
        <v>39</v>
      </c>
      <c r="B16" s="9">
        <v>1</v>
      </c>
      <c r="C16" s="9" t="s">
        <v>43</v>
      </c>
      <c r="D16" s="9" t="s">
        <v>31</v>
      </c>
      <c r="E16" s="9">
        <v>14</v>
      </c>
      <c r="F16" s="9">
        <v>9</v>
      </c>
      <c r="G16" s="9"/>
      <c r="H16" s="10">
        <f t="shared" si="0"/>
        <v>0.6428571428571429</v>
      </c>
      <c r="I16" s="9">
        <v>5</v>
      </c>
      <c r="J16" s="10">
        <f t="shared" si="1"/>
        <v>0.35714285714285715</v>
      </c>
      <c r="K16" s="9"/>
      <c r="L16" s="10">
        <f t="shared" si="2"/>
        <v>0</v>
      </c>
      <c r="M16" s="21">
        <v>58.5</v>
      </c>
      <c r="N16" s="15">
        <v>0.71419999999999995</v>
      </c>
    </row>
    <row r="17" spans="1:14" s="11" customFormat="1" ht="14" x14ac:dyDescent="0.15">
      <c r="A17" s="9" t="s">
        <v>40</v>
      </c>
      <c r="B17" s="9" t="s">
        <v>35</v>
      </c>
      <c r="C17" s="9" t="s">
        <v>43</v>
      </c>
      <c r="D17" s="9" t="s">
        <v>31</v>
      </c>
      <c r="E17" s="9">
        <v>13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21"/>
      <c r="N17" s="15">
        <v>0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7" si="4">(E18-SUM(F18:G18))-K18</f>
        <v>0</v>
      </c>
      <c r="J18" s="10" t="e">
        <f t="shared" ref="J18:J27" si="5">I18/E18</f>
        <v>#DIV/0!</v>
      </c>
      <c r="K18" s="9"/>
      <c r="L18" s="10" t="e">
        <f t="shared" ref="L18:L27" si="6">K18/E18</f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46</v>
      </c>
      <c r="G28" s="17">
        <f>SUM(G14:G27)</f>
        <v>0</v>
      </c>
      <c r="H28" s="18">
        <f>SUM(F28:G28)/E28</f>
        <v>0.50549450549450547</v>
      </c>
      <c r="I28" s="17">
        <f t="shared" ref="I28" si="7">(E28-SUM(F28:G28))-K28</f>
        <v>45</v>
      </c>
      <c r="J28" s="18">
        <f t="shared" ref="J28" si="8">I28/E28</f>
        <v>0.49450549450549453</v>
      </c>
      <c r="K28" s="17">
        <f>SUM(K14:K27)</f>
        <v>0</v>
      </c>
      <c r="L28" s="18">
        <f t="shared" ref="L28" si="9">K28/E28</f>
        <v>0</v>
      </c>
      <c r="M28" s="17">
        <f>AVERAGE(M14:M27)</f>
        <v>60.333333333333336</v>
      </c>
      <c r="N28" s="19">
        <f>AVERAGE(N14:N27)</f>
        <v>0.50309999999999999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0" zoomScale="85" zoomScaleNormal="85" zoomScaleSheetLayoutView="100" workbookViewId="0">
      <selection activeCell="A39" sqref="A3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3</v>
      </c>
      <c r="C8" s="22"/>
      <c r="D8" s="14" t="s">
        <v>4</v>
      </c>
      <c r="E8" s="20">
        <v>3</v>
      </c>
      <c r="F8"/>
      <c r="G8" s="4" t="s">
        <v>5</v>
      </c>
      <c r="H8" s="20"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15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 t="s">
        <v>37</v>
      </c>
      <c r="B14" s="9">
        <v>3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17" si="0">F14/E14</f>
        <v>0.66666666666666663</v>
      </c>
      <c r="I14" s="9">
        <v>9</v>
      </c>
      <c r="J14" s="10">
        <f t="shared" ref="J14:J17" si="1">I14/E14</f>
        <v>0.33333333333333331</v>
      </c>
      <c r="K14" s="9"/>
      <c r="L14" s="10">
        <f t="shared" ref="L14:L17" si="2">K14/E14</f>
        <v>0</v>
      </c>
      <c r="M14" s="21">
        <v>55.3</v>
      </c>
      <c r="N14" s="15">
        <v>0.67</v>
      </c>
    </row>
    <row r="15" spans="1:14" s="11" customFormat="1" ht="14" x14ac:dyDescent="0.15">
      <c r="A15" s="9" t="s">
        <v>38</v>
      </c>
      <c r="B15" s="9">
        <v>3</v>
      </c>
      <c r="C15" s="9" t="s">
        <v>42</v>
      </c>
      <c r="D15" s="9" t="s">
        <v>31</v>
      </c>
      <c r="E15" s="9">
        <v>37</v>
      </c>
      <c r="F15" s="9">
        <v>28</v>
      </c>
      <c r="G15" s="9"/>
      <c r="H15" s="10">
        <f t="shared" si="0"/>
        <v>0.7567567567567568</v>
      </c>
      <c r="I15" s="9">
        <v>9</v>
      </c>
      <c r="J15" s="10">
        <f t="shared" si="1"/>
        <v>0.24324324324324326</v>
      </c>
      <c r="K15" s="9"/>
      <c r="L15" s="10">
        <f t="shared" si="2"/>
        <v>0</v>
      </c>
      <c r="M15" s="21">
        <v>58.14</v>
      </c>
      <c r="N15" s="15">
        <v>0.76</v>
      </c>
    </row>
    <row r="16" spans="1:14" s="11" customFormat="1" ht="14" x14ac:dyDescent="0.15">
      <c r="A16" s="9" t="s">
        <v>39</v>
      </c>
      <c r="B16" s="9">
        <v>2</v>
      </c>
      <c r="C16" s="9" t="s">
        <v>43</v>
      </c>
      <c r="D16" s="9" t="s">
        <v>31</v>
      </c>
      <c r="E16" s="9">
        <v>14</v>
      </c>
      <c r="F16" s="9">
        <v>11</v>
      </c>
      <c r="G16" s="9"/>
      <c r="H16" s="10">
        <f t="shared" si="0"/>
        <v>0.7857142857142857</v>
      </c>
      <c r="I16" s="9">
        <v>3</v>
      </c>
      <c r="J16" s="10">
        <f t="shared" si="1"/>
        <v>0.21428571428571427</v>
      </c>
      <c r="K16" s="9"/>
      <c r="L16" s="10">
        <f t="shared" si="2"/>
        <v>0</v>
      </c>
      <c r="M16" s="21">
        <v>68.209999999999994</v>
      </c>
      <c r="N16" s="15">
        <v>0.79</v>
      </c>
    </row>
    <row r="17" spans="1:14" s="11" customFormat="1" ht="14" x14ac:dyDescent="0.15">
      <c r="A17" s="9" t="s">
        <v>40</v>
      </c>
      <c r="B17" s="9">
        <v>2</v>
      </c>
      <c r="C17" s="9" t="s">
        <v>43</v>
      </c>
      <c r="D17" s="9" t="s">
        <v>31</v>
      </c>
      <c r="E17" s="9">
        <v>13</v>
      </c>
      <c r="F17" s="9">
        <v>10</v>
      </c>
      <c r="G17" s="9"/>
      <c r="H17" s="10">
        <f t="shared" si="0"/>
        <v>0.76923076923076927</v>
      </c>
      <c r="I17" s="9">
        <v>3</v>
      </c>
      <c r="J17" s="10">
        <f t="shared" si="1"/>
        <v>0.23076923076923078</v>
      </c>
      <c r="K17" s="9"/>
      <c r="L17" s="10">
        <f t="shared" si="2"/>
        <v>0</v>
      </c>
      <c r="M17" s="21">
        <v>71.150000000000006</v>
      </c>
      <c r="N17" s="15">
        <v>0.77</v>
      </c>
    </row>
    <row r="18" spans="1:14" s="11" customFormat="1" ht="14" x14ac:dyDescent="0.15">
      <c r="A18" s="9" t="s">
        <v>40</v>
      </c>
      <c r="B18" s="9">
        <v>3</v>
      </c>
      <c r="C18" s="9" t="s">
        <v>43</v>
      </c>
      <c r="D18" s="9" t="s">
        <v>31</v>
      </c>
      <c r="E18" s="9">
        <v>13</v>
      </c>
      <c r="F18" s="9">
        <v>11</v>
      </c>
      <c r="G18" s="9"/>
      <c r="H18" s="10">
        <f t="shared" ref="H18:H27" si="3">F18/E18</f>
        <v>0.84615384615384615</v>
      </c>
      <c r="I18" s="9">
        <v>2</v>
      </c>
      <c r="J18" s="10">
        <f t="shared" ref="J18:J27" si="4">I18/E18</f>
        <v>0.15384615384615385</v>
      </c>
      <c r="K18" s="9"/>
      <c r="L18" s="10">
        <f t="shared" ref="L18:L27" si="5">K18/E18</f>
        <v>0</v>
      </c>
      <c r="M18" s="9">
        <v>77.900000000000006</v>
      </c>
      <c r="N18" s="15">
        <v>0.85</v>
      </c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ref="I19:I27" si="6">(E19-SUM(F19:G19))-K19</f>
        <v>0</v>
      </c>
      <c r="J19" s="10" t="e">
        <f t="shared" si="4"/>
        <v>#DIV/0!</v>
      </c>
      <c r="K19" s="9"/>
      <c r="L19" s="10" t="e">
        <f t="shared" si="5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6"/>
        <v>0</v>
      </c>
      <c r="J20" s="10" t="e">
        <f t="shared" si="4"/>
        <v>#DIV/0!</v>
      </c>
      <c r="K20" s="9"/>
      <c r="L20" s="10" t="e">
        <f t="shared" si="5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6"/>
        <v>0</v>
      </c>
      <c r="J21" s="10" t="e">
        <f t="shared" si="4"/>
        <v>#DIV/0!</v>
      </c>
      <c r="K21" s="9"/>
      <c r="L21" s="10" t="e">
        <f t="shared" si="5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6"/>
        <v>0</v>
      </c>
      <c r="J22" s="10" t="e">
        <f t="shared" si="4"/>
        <v>#DIV/0!</v>
      </c>
      <c r="K22" s="9"/>
      <c r="L22" s="10" t="e">
        <f t="shared" si="5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6"/>
        <v>0</v>
      </c>
      <c r="J23" s="10" t="e">
        <f t="shared" si="4"/>
        <v>#DIV/0!</v>
      </c>
      <c r="K23" s="9"/>
      <c r="L23" s="10" t="e">
        <f t="shared" si="5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6"/>
        <v>0</v>
      </c>
      <c r="J24" s="10" t="e">
        <f t="shared" si="4"/>
        <v>#DIV/0!</v>
      </c>
      <c r="K24" s="9"/>
      <c r="L24" s="10" t="e">
        <f t="shared" si="5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6"/>
        <v>0</v>
      </c>
      <c r="J25" s="10" t="e">
        <f t="shared" si="4"/>
        <v>#DIV/0!</v>
      </c>
      <c r="K25" s="9"/>
      <c r="L25" s="10" t="e">
        <f t="shared" si="5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6"/>
        <v>0</v>
      </c>
      <c r="J26" s="10" t="e">
        <f t="shared" si="4"/>
        <v>#DIV/0!</v>
      </c>
      <c r="K26" s="9"/>
      <c r="L26" s="10" t="e">
        <f t="shared" si="5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6"/>
        <v>0</v>
      </c>
      <c r="J27" s="10" t="e">
        <f t="shared" si="4"/>
        <v>#DIV/0!</v>
      </c>
      <c r="K27" s="9"/>
      <c r="L27" s="10" t="e">
        <f t="shared" si="5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104</v>
      </c>
      <c r="F28" s="17">
        <f>SUM(F14:F27)</f>
        <v>78</v>
      </c>
      <c r="G28" s="17">
        <f>SUM(G14:G27)</f>
        <v>0</v>
      </c>
      <c r="H28" s="18">
        <f>SUM(F28:G28)/E28</f>
        <v>0.75</v>
      </c>
      <c r="I28" s="17">
        <f t="shared" ref="I28" si="7">(E28-SUM(F28:G28))-K28</f>
        <v>26</v>
      </c>
      <c r="J28" s="18">
        <f t="shared" ref="J28" si="8">I28/E28</f>
        <v>0.25</v>
      </c>
      <c r="K28" s="17">
        <f>SUM(K14:K27)</f>
        <v>0</v>
      </c>
      <c r="L28" s="18">
        <f t="shared" ref="L28" si="9">K28/E28</f>
        <v>0</v>
      </c>
      <c r="M28" s="17">
        <f>AVERAGE(M14:M27)</f>
        <v>66.14</v>
      </c>
      <c r="N28" s="19">
        <f>AVERAGE(N14:N27)</f>
        <v>0.76800000000000002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B8" sqref="B8:C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4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tr">
        <f>'0'!L8</f>
        <v>SEP2023-ENE2024</v>
      </c>
      <c r="M8" s="22"/>
      <c r="N8" s="22"/>
    </row>
    <row r="10" spans="1:14" x14ac:dyDescent="0.15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28" x14ac:dyDescent="0.15">
      <c r="A14" s="9" t="s">
        <v>37</v>
      </c>
      <c r="B14" s="9">
        <v>4</v>
      </c>
      <c r="C14" s="9" t="s">
        <v>41</v>
      </c>
      <c r="D14" s="9" t="s">
        <v>31</v>
      </c>
      <c r="E14" s="9">
        <v>27</v>
      </c>
      <c r="F14" s="9">
        <v>20</v>
      </c>
      <c r="G14" s="9"/>
      <c r="H14" s="10">
        <f t="shared" ref="H14:H20" si="0">F14/E14</f>
        <v>0.7407407407407407</v>
      </c>
      <c r="I14" s="9">
        <v>7</v>
      </c>
      <c r="J14" s="10">
        <f t="shared" ref="J14:J20" si="1">I14/E14</f>
        <v>0.25925925925925924</v>
      </c>
      <c r="K14" s="9"/>
      <c r="L14" s="10">
        <v>0</v>
      </c>
      <c r="M14" s="9">
        <v>64.150000000000006</v>
      </c>
      <c r="N14" s="15">
        <v>0.74070000000000003</v>
      </c>
    </row>
    <row r="15" spans="1:14" s="11" customFormat="1" ht="28" x14ac:dyDescent="0.15">
      <c r="A15" s="9" t="s">
        <v>37</v>
      </c>
      <c r="B15" s="9">
        <v>5</v>
      </c>
      <c r="C15" s="9" t="s">
        <v>41</v>
      </c>
      <c r="D15" s="9" t="s">
        <v>31</v>
      </c>
      <c r="E15" s="9">
        <v>27</v>
      </c>
      <c r="F15" s="9">
        <v>16</v>
      </c>
      <c r="G15" s="9"/>
      <c r="H15" s="10">
        <f t="shared" si="0"/>
        <v>0.59259259259259256</v>
      </c>
      <c r="I15" s="9">
        <v>11</v>
      </c>
      <c r="J15" s="10">
        <f t="shared" si="1"/>
        <v>0.40740740740740738</v>
      </c>
      <c r="K15" s="9"/>
      <c r="L15" s="10">
        <v>0</v>
      </c>
      <c r="M15" s="9">
        <v>50.3</v>
      </c>
      <c r="N15" s="15">
        <v>0.55549999999999999</v>
      </c>
    </row>
    <row r="16" spans="1:14" s="11" customFormat="1" ht="28" x14ac:dyDescent="0.15">
      <c r="A16" s="9" t="s">
        <v>37</v>
      </c>
      <c r="B16" s="9">
        <v>6</v>
      </c>
      <c r="C16" s="9" t="s">
        <v>41</v>
      </c>
      <c r="D16" s="9" t="s">
        <v>31</v>
      </c>
      <c r="E16" s="9">
        <v>27</v>
      </c>
      <c r="F16" s="9">
        <v>14</v>
      </c>
      <c r="G16" s="9"/>
      <c r="H16" s="10">
        <f t="shared" si="0"/>
        <v>0.51851851851851849</v>
      </c>
      <c r="I16" s="9">
        <v>13</v>
      </c>
      <c r="J16" s="10">
        <f t="shared" si="1"/>
        <v>0.48148148148148145</v>
      </c>
      <c r="K16" s="9"/>
      <c r="L16" s="10">
        <v>0</v>
      </c>
      <c r="M16" s="9">
        <v>50.89</v>
      </c>
      <c r="N16" s="15">
        <v>0.62960000000000005</v>
      </c>
    </row>
    <row r="17" spans="1:14" s="11" customFormat="1" ht="28" x14ac:dyDescent="0.15">
      <c r="A17" s="9" t="s">
        <v>38</v>
      </c>
      <c r="B17" s="9">
        <v>4</v>
      </c>
      <c r="C17" s="9" t="s">
        <v>42</v>
      </c>
      <c r="D17" s="9" t="s">
        <v>31</v>
      </c>
      <c r="E17" s="9">
        <v>37</v>
      </c>
      <c r="F17" s="9">
        <v>29</v>
      </c>
      <c r="G17" s="9"/>
      <c r="H17" s="10">
        <f t="shared" si="0"/>
        <v>0.78378378378378377</v>
      </c>
      <c r="I17" s="9">
        <v>8</v>
      </c>
      <c r="J17" s="10">
        <f t="shared" si="1"/>
        <v>0.21621621621621623</v>
      </c>
      <c r="K17" s="9"/>
      <c r="L17" s="10">
        <v>0</v>
      </c>
      <c r="M17" s="9">
        <v>66.08</v>
      </c>
      <c r="N17" s="15">
        <v>0.76</v>
      </c>
    </row>
    <row r="18" spans="1:14" s="11" customFormat="1" ht="28" x14ac:dyDescent="0.15">
      <c r="A18" s="9" t="s">
        <v>39</v>
      </c>
      <c r="B18" s="9">
        <v>3</v>
      </c>
      <c r="C18" s="9" t="s">
        <v>43</v>
      </c>
      <c r="D18" s="9" t="s">
        <v>31</v>
      </c>
      <c r="E18" s="9">
        <v>14</v>
      </c>
      <c r="F18" s="9">
        <v>10</v>
      </c>
      <c r="G18" s="9"/>
      <c r="H18" s="10">
        <f t="shared" si="0"/>
        <v>0.7142857142857143</v>
      </c>
      <c r="I18" s="9">
        <v>4</v>
      </c>
      <c r="J18" s="10">
        <f t="shared" si="1"/>
        <v>0.2857142857142857</v>
      </c>
      <c r="K18" s="9"/>
      <c r="L18" s="10">
        <v>0</v>
      </c>
      <c r="M18" s="9">
        <v>62.2</v>
      </c>
      <c r="N18" s="15">
        <v>0.71</v>
      </c>
    </row>
    <row r="19" spans="1:14" s="11" customFormat="1" ht="28" x14ac:dyDescent="0.15">
      <c r="A19" s="9" t="s">
        <v>39</v>
      </c>
      <c r="B19" s="9">
        <v>4</v>
      </c>
      <c r="C19" s="9" t="s">
        <v>43</v>
      </c>
      <c r="D19" s="9" t="s">
        <v>31</v>
      </c>
      <c r="E19" s="9">
        <v>14</v>
      </c>
      <c r="F19" s="9">
        <v>10</v>
      </c>
      <c r="G19" s="9"/>
      <c r="H19" s="10">
        <f t="shared" si="0"/>
        <v>0.7142857142857143</v>
      </c>
      <c r="I19" s="9">
        <v>4</v>
      </c>
      <c r="J19" s="10">
        <f t="shared" si="1"/>
        <v>0.2857142857142857</v>
      </c>
      <c r="K19" s="9"/>
      <c r="L19" s="10">
        <v>0</v>
      </c>
      <c r="M19" s="9">
        <v>60.71</v>
      </c>
      <c r="N19" s="15">
        <v>0.71</v>
      </c>
    </row>
    <row r="20" spans="1:14" s="11" customFormat="1" ht="28" x14ac:dyDescent="0.15">
      <c r="A20" s="9" t="s">
        <v>40</v>
      </c>
      <c r="B20" s="9">
        <v>4</v>
      </c>
      <c r="C20" s="9" t="s">
        <v>43</v>
      </c>
      <c r="D20" s="9" t="s">
        <v>31</v>
      </c>
      <c r="E20" s="9">
        <v>13</v>
      </c>
      <c r="F20" s="9">
        <v>11</v>
      </c>
      <c r="G20" s="9"/>
      <c r="H20" s="10">
        <f t="shared" si="0"/>
        <v>0.84615384615384615</v>
      </c>
      <c r="I20" s="9">
        <v>2</v>
      </c>
      <c r="J20" s="10">
        <f t="shared" si="1"/>
        <v>0.15384615384615385</v>
      </c>
      <c r="K20" s="9"/>
      <c r="L20" s="10">
        <v>0</v>
      </c>
      <c r="M20" s="9">
        <v>75.38</v>
      </c>
      <c r="N20" s="15">
        <v>0.85</v>
      </c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ref="H21:H27" si="2">F21/E21</f>
        <v>#DIV/0!</v>
      </c>
      <c r="I21" s="9">
        <f t="shared" ref="I21:I28" si="3">(E21-SUM(F21:G21))-K21</f>
        <v>0</v>
      </c>
      <c r="J21" s="10" t="e">
        <f t="shared" ref="J21:J28" si="4">I21/E21</f>
        <v>#DIV/0!</v>
      </c>
      <c r="K21" s="9"/>
      <c r="L21" s="10" t="e">
        <f t="shared" ref="L21:L28" si="5">K21/E21</f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4"/>
        <v>#DIV/0!</v>
      </c>
      <c r="K22" s="9"/>
      <c r="L22" s="10" t="e">
        <f t="shared" si="5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4"/>
        <v>#DIV/0!</v>
      </c>
      <c r="K23" s="9"/>
      <c r="L23" s="10" t="e">
        <f t="shared" si="5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4"/>
        <v>#DIV/0!</v>
      </c>
      <c r="K24" s="9"/>
      <c r="L24" s="10" t="e">
        <f t="shared" si="5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4"/>
        <v>#DIV/0!</v>
      </c>
      <c r="K25" s="9"/>
      <c r="L25" s="10" t="e">
        <f t="shared" si="5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4"/>
        <v>#DIV/0!</v>
      </c>
      <c r="K26" s="9"/>
      <c r="L26" s="10" t="e">
        <f t="shared" si="5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4"/>
        <v>#DIV/0!</v>
      </c>
      <c r="K27" s="9"/>
      <c r="L27" s="10" t="e">
        <f t="shared" si="5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159</v>
      </c>
      <c r="F28" s="17">
        <f>SUM(F14:F27)</f>
        <v>110</v>
      </c>
      <c r="G28" s="17">
        <f>SUM(G14:G27)</f>
        <v>0</v>
      </c>
      <c r="H28" s="18">
        <f>SUM(F28:G28)/E28</f>
        <v>0.69182389937106914</v>
      </c>
      <c r="I28" s="17">
        <f t="shared" si="3"/>
        <v>49</v>
      </c>
      <c r="J28" s="18">
        <f t="shared" si="4"/>
        <v>0.3081761006289308</v>
      </c>
      <c r="K28" s="17">
        <f>SUM(K14:K27)</f>
        <v>0</v>
      </c>
      <c r="L28" s="18">
        <f t="shared" si="5"/>
        <v>0</v>
      </c>
      <c r="M28" s="17">
        <f>AVERAGE(M14:M27)</f>
        <v>61.387142857142855</v>
      </c>
      <c r="N28" s="19">
        <f>AVERAGE(N14:N27)</f>
        <v>0.70797142857142858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E27" sqref="E26:E2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44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22">
        <v>0</v>
      </c>
      <c r="C8" s="22"/>
      <c r="D8" s="14" t="s">
        <v>4</v>
      </c>
      <c r="E8" s="5">
        <v>3</v>
      </c>
      <c r="G8" s="4" t="s">
        <v>5</v>
      </c>
      <c r="H8" s="5"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15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 Esther Maldonado Bravo</cp:lastModifiedBy>
  <cp:revision/>
  <dcterms:created xsi:type="dcterms:W3CDTF">2021-11-22T14:45:25Z</dcterms:created>
  <dcterms:modified xsi:type="dcterms:W3CDTF">2024-01-24T06:54:25Z</dcterms:modified>
  <cp:category/>
  <cp:contentStatus/>
</cp:coreProperties>
</file>