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ENE24\"/>
    </mc:Choice>
  </mc:AlternateContent>
  <xr:revisionPtr revIDLastSave="0" documentId="13_ncr:1_{821CF206-BBAD-42EC-9536-CCB2BBC5BB8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3" l="1"/>
  <c r="L18" i="23"/>
  <c r="D17" i="23"/>
  <c r="L17" i="23"/>
  <c r="L16" i="23"/>
  <c r="D16" i="23"/>
  <c r="L15" i="23"/>
  <c r="L14" i="23"/>
  <c r="I14" i="23"/>
  <c r="D14" i="23"/>
  <c r="L17" i="22"/>
  <c r="L16" i="22"/>
  <c r="L15" i="22"/>
  <c r="L14" i="22"/>
  <c r="I14" i="22"/>
  <c r="D15" i="25" l="1"/>
  <c r="E14" i="25"/>
  <c r="D14" i="25"/>
  <c r="L21" i="24"/>
  <c r="I21" i="24"/>
  <c r="L20" i="24"/>
  <c r="I20" i="24"/>
  <c r="I19" i="24"/>
  <c r="I18" i="24"/>
  <c r="L17" i="24"/>
  <c r="D17" i="24"/>
  <c r="L16" i="24"/>
  <c r="D16" i="24"/>
  <c r="D15" i="24" l="1"/>
  <c r="E14" i="24"/>
  <c r="D14" i="24"/>
  <c r="Q13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D16" i="22"/>
  <c r="D14" i="22"/>
  <c r="B10" i="22"/>
  <c r="B37" i="22"/>
  <c r="L8" i="22"/>
  <c r="H8" i="22"/>
  <c r="E8" i="22"/>
  <c r="K28" i="22"/>
  <c r="G28" i="22"/>
  <c r="F28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L17" i="10"/>
  <c r="L16" i="10"/>
  <c r="L15" i="10"/>
  <c r="L14" i="10"/>
  <c r="I14" i="10"/>
  <c r="L15" i="24" l="1"/>
  <c r="I15" i="24"/>
  <c r="L14" i="24"/>
  <c r="I14" i="24"/>
  <c r="E28" i="25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<sst xmlns="http://schemas.openxmlformats.org/spreadsheetml/2006/main" count="224" uniqueCount="50">
  <si>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</si>
  <si>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</si>
  <si>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</si>
  <si>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</si>
  <si>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</si>
  <si>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</si>
  <si>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</si>
  <si>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</si>
  <si>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</si>
  <si>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</si>
  <si>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</si>
  <si>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</si>
  <si>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</si>
  <si>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</si>
  <si>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</si>
  <si>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</si>
  <si>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</si>
  <si>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</si>
  <si>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</si>
  <si>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</si>
  <si>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</si>
  <si>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</si>
  <si>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</si>
  <si>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</si>
  <si>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</si>
  <si>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</si>
  <si>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</si>
  <si>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</si>
  <si>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</si>
  <si>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</si>
  <si>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</si>
  <si>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</si>
  <si>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</si>
  <si>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</si>
  <si>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</si>
  <si>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MCE.AARÓN SÁNCHEZ ISIDORO</t>
  </si>
  <si>
    <t>LICENCIATURA EN ADMINISTRACIÓN</t>
  </si>
  <si>
    <t>SEP 23 - ENE 24</t>
  </si>
  <si>
    <t>FUNCIÓN ADMINISTRATIVA II</t>
  </si>
  <si>
    <t>305B</t>
  </si>
  <si>
    <t>PROCESOS ESTRUCTURALES</t>
  </si>
  <si>
    <t>505C</t>
  </si>
  <si>
    <t>TALLER DE INVESTIGACIÓN II</t>
  </si>
  <si>
    <t>DIAGNÓSTICO Y EVALUACIÓN EMPRESARIAL</t>
  </si>
  <si>
    <t>705A</t>
  </si>
  <si>
    <t>705B</t>
  </si>
  <si>
    <t xml:space="preserve">  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</si>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</sst>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11" zoomScale="96" zoomScaleNormal="96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7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9" t="s">
        <v>7</v>
      </c>
      <c r="J8" s="39"/>
      <c r="K8" s="39"/>
      <c r="L8" s="33" t="s">
        <v>37</v>
      </c>
      <c r="M8" s="33"/>
      <c r="N8" s="33"/>
    </row>
    <row r="10" spans="1:17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7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32</v>
      </c>
      <c r="F14" s="9">
        <v>31</v>
      </c>
      <c r="G14" s="9">
        <v>0</v>
      </c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23">
        <v>0.90400000000000003</v>
      </c>
      <c r="N14" s="15">
        <v>0.6875</v>
      </c>
      <c r="P14" s="11">
        <v>32</v>
      </c>
    </row>
    <row r="15" spans="1:17" s="11" customFormat="1" x14ac:dyDescent="0.2">
      <c r="A15" s="8" t="s">
        <v>40</v>
      </c>
      <c r="B15" s="9" t="s">
        <v>21</v>
      </c>
      <c r="C15" s="9" t="s">
        <v>41</v>
      </c>
      <c r="D15" s="9" t="s">
        <v>31</v>
      </c>
      <c r="E15" s="9">
        <v>19</v>
      </c>
      <c r="F15" s="9">
        <v>18</v>
      </c>
      <c r="G15" s="9">
        <v>0</v>
      </c>
      <c r="H15" s="10"/>
      <c r="I15" s="9">
        <v>1</v>
      </c>
      <c r="J15" s="10"/>
      <c r="K15" s="9">
        <v>0</v>
      </c>
      <c r="L15" s="10">
        <f t="shared" si="1"/>
        <v>0</v>
      </c>
      <c r="M15" s="24">
        <v>0.83630000000000004</v>
      </c>
      <c r="N15" s="15">
        <v>0.68420000000000003</v>
      </c>
    </row>
    <row r="16" spans="1:17" s="11" customFormat="1" x14ac:dyDescent="0.2">
      <c r="A16" s="8" t="s">
        <v>42</v>
      </c>
      <c r="B16" s="9" t="s">
        <v>21</v>
      </c>
      <c r="C16" s="9" t="s">
        <v>45</v>
      </c>
      <c r="D16" s="9" t="s">
        <v>31</v>
      </c>
      <c r="E16" s="9">
        <v>5</v>
      </c>
      <c r="F16" s="9">
        <v>5</v>
      </c>
      <c r="G16" s="9">
        <v>0</v>
      </c>
      <c r="H16" s="10"/>
      <c r="I16" s="9">
        <v>0</v>
      </c>
      <c r="J16" s="10"/>
      <c r="K16" s="9">
        <v>0</v>
      </c>
      <c r="L16" s="10">
        <f t="shared" si="1"/>
        <v>0</v>
      </c>
      <c r="M16" s="24">
        <v>0.8</v>
      </c>
      <c r="N16" s="15">
        <v>0.6</v>
      </c>
    </row>
    <row r="17" spans="1:14" s="11" customFormat="1" ht="25.5" x14ac:dyDescent="0.2">
      <c r="A17" s="8" t="s">
        <v>43</v>
      </c>
      <c r="B17" s="9" t="s">
        <v>21</v>
      </c>
      <c r="C17" s="9" t="s">
        <v>44</v>
      </c>
      <c r="D17" s="9" t="s">
        <v>31</v>
      </c>
      <c r="E17" s="9">
        <v>32</v>
      </c>
      <c r="F17" s="9">
        <v>31</v>
      </c>
      <c r="G17" s="9">
        <v>0</v>
      </c>
      <c r="H17" s="10"/>
      <c r="I17" s="9">
        <v>0</v>
      </c>
      <c r="J17" s="10"/>
      <c r="K17" s="9">
        <v>0</v>
      </c>
      <c r="L17" s="10">
        <f>K17/E17</f>
        <v>0</v>
      </c>
      <c r="M17" s="24">
        <v>0.93030000000000002</v>
      </c>
      <c r="N17" s="15">
        <v>0.69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 t="s">
        <v>46</v>
      </c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85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0.86765000000000003</v>
      </c>
      <c r="N28" s="19">
        <f>AVERAGE(N14:N27)</f>
        <v>0.66542500000000004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4" zoomScaleNormal="100" zoomScaleSheetLayoutView="100" workbookViewId="0">
      <selection activeCell="A17" sqref="A17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23 - ENE 24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38</v>
      </c>
      <c r="B14" s="9" t="s">
        <v>47</v>
      </c>
      <c r="C14" s="9" t="s">
        <v>39</v>
      </c>
      <c r="D14" s="9" t="str">
        <f>'1'!D14</f>
        <v>DLA</v>
      </c>
      <c r="E14" s="9">
        <v>32</v>
      </c>
      <c r="F14" s="9">
        <v>31</v>
      </c>
      <c r="G14" s="9">
        <v>0</v>
      </c>
      <c r="H14" s="10"/>
      <c r="I14" s="9">
        <f t="shared" ref="I14" si="0">(E14-SUM(F14:G14))-K14</f>
        <v>1</v>
      </c>
      <c r="J14" s="10"/>
      <c r="K14" s="9">
        <v>0</v>
      </c>
      <c r="L14" s="10">
        <f t="shared" ref="L14:L16" si="1">K14/E14</f>
        <v>0</v>
      </c>
      <c r="M14" s="23">
        <v>0.90400000000000003</v>
      </c>
      <c r="N14" s="15">
        <v>0.6875</v>
      </c>
    </row>
    <row r="15" spans="1:14" s="11" customFormat="1" x14ac:dyDescent="0.2">
      <c r="A15" s="8" t="s">
        <v>40</v>
      </c>
      <c r="B15" s="9" t="s">
        <v>47</v>
      </c>
      <c r="C15" s="9" t="s">
        <v>41</v>
      </c>
      <c r="D15" s="9" t="s">
        <v>31</v>
      </c>
      <c r="E15" s="9">
        <v>19</v>
      </c>
      <c r="F15" s="9">
        <v>18</v>
      </c>
      <c r="G15" s="9">
        <v>0</v>
      </c>
      <c r="H15" s="10"/>
      <c r="I15" s="9">
        <v>1</v>
      </c>
      <c r="J15" s="10"/>
      <c r="K15" s="9">
        <v>0</v>
      </c>
      <c r="L15" s="10">
        <f t="shared" si="1"/>
        <v>0</v>
      </c>
      <c r="M15" s="24">
        <v>0.879</v>
      </c>
      <c r="N15" s="15">
        <v>0.68420000000000003</v>
      </c>
    </row>
    <row r="16" spans="1:14" s="11" customFormat="1" x14ac:dyDescent="0.2">
      <c r="A16" s="8" t="s">
        <v>42</v>
      </c>
      <c r="B16" s="9" t="s">
        <v>21</v>
      </c>
      <c r="C16" s="9" t="s">
        <v>45</v>
      </c>
      <c r="D16" s="9" t="str">
        <f>'1'!D16</f>
        <v>DLA</v>
      </c>
      <c r="E16" s="9">
        <v>5</v>
      </c>
      <c r="F16" s="9">
        <v>5</v>
      </c>
      <c r="G16" s="9">
        <v>0</v>
      </c>
      <c r="H16" s="10"/>
      <c r="I16" s="9">
        <v>0</v>
      </c>
      <c r="J16" s="10"/>
      <c r="K16" s="9">
        <v>0</v>
      </c>
      <c r="L16" s="10">
        <f t="shared" si="1"/>
        <v>0</v>
      </c>
      <c r="M16" s="24">
        <v>0</v>
      </c>
      <c r="N16" s="15">
        <v>0</v>
      </c>
    </row>
    <row r="17" spans="1:15" s="11" customFormat="1" ht="25.5" x14ac:dyDescent="0.2">
      <c r="A17" s="8" t="s">
        <v>43</v>
      </c>
      <c r="B17" s="9" t="s">
        <v>47</v>
      </c>
      <c r="C17" s="9" t="s">
        <v>44</v>
      </c>
      <c r="D17" s="9" t="s">
        <v>31</v>
      </c>
      <c r="E17" s="9">
        <v>32</v>
      </c>
      <c r="F17" s="9">
        <v>31</v>
      </c>
      <c r="G17" s="9">
        <v>0</v>
      </c>
      <c r="H17" s="10"/>
      <c r="I17" s="9">
        <v>0</v>
      </c>
      <c r="J17" s="10"/>
      <c r="K17" s="9">
        <v>0</v>
      </c>
      <c r="L17" s="10">
        <f>K17/E17</f>
        <v>0</v>
      </c>
      <c r="M17" s="24">
        <v>0.91600000000000004</v>
      </c>
      <c r="N17" s="15">
        <v>0.65620000000000001</v>
      </c>
    </row>
    <row r="18" spans="1:15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85</v>
      </c>
      <c r="G28" s="17">
        <f>SUM(G14:G27)</f>
        <v>0</v>
      </c>
      <c r="H28" s="18"/>
      <c r="I28" s="17">
        <f t="shared" ref="I28" si="2">(E28-SUM(F28:G28))-K28</f>
        <v>3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5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5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1" zoomScale="96" zoomScaleNormal="96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36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23 - ENE 24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38</v>
      </c>
      <c r="B14" s="9" t="s">
        <v>48</v>
      </c>
      <c r="C14" s="9" t="s">
        <v>39</v>
      </c>
      <c r="D14" s="9" t="str">
        <f>'1'!D14</f>
        <v>DLA</v>
      </c>
      <c r="E14" s="9">
        <v>32</v>
      </c>
      <c r="F14" s="9">
        <v>30</v>
      </c>
      <c r="G14" s="9">
        <v>0</v>
      </c>
      <c r="H14" s="10"/>
      <c r="I14" s="9">
        <f t="shared" ref="I14" si="0">(E14-SUM(F14:G14))-K14</f>
        <v>2</v>
      </c>
      <c r="J14" s="10"/>
      <c r="K14" s="9">
        <v>0</v>
      </c>
      <c r="L14" s="10">
        <f t="shared" ref="L14:L16" si="1">K14/E14</f>
        <v>0</v>
      </c>
      <c r="M14" s="23">
        <v>0.84199999999999997</v>
      </c>
      <c r="N14" s="15">
        <v>0.875</v>
      </c>
    </row>
    <row r="15" spans="1:14" s="11" customFormat="1" x14ac:dyDescent="0.2">
      <c r="A15" s="8" t="s">
        <v>40</v>
      </c>
      <c r="B15" s="9" t="s">
        <v>48</v>
      </c>
      <c r="C15" s="9" t="s">
        <v>41</v>
      </c>
      <c r="D15" s="9" t="s">
        <v>31</v>
      </c>
      <c r="E15" s="9">
        <v>19</v>
      </c>
      <c r="F15" s="9">
        <v>13</v>
      </c>
      <c r="G15" s="9">
        <v>0</v>
      </c>
      <c r="H15" s="10"/>
      <c r="I15" s="9">
        <v>6</v>
      </c>
      <c r="J15" s="10"/>
      <c r="K15" s="9">
        <v>0</v>
      </c>
      <c r="L15" s="10">
        <f t="shared" si="1"/>
        <v>0</v>
      </c>
      <c r="M15" s="23">
        <v>0.84</v>
      </c>
      <c r="N15" s="22">
        <v>0.68420000000000003</v>
      </c>
    </row>
    <row r="16" spans="1:14" s="11" customFormat="1" x14ac:dyDescent="0.2">
      <c r="A16" s="8" t="s">
        <v>40</v>
      </c>
      <c r="B16" s="9" t="s">
        <v>49</v>
      </c>
      <c r="C16" s="9" t="s">
        <v>41</v>
      </c>
      <c r="D16" s="9" t="str">
        <f>'1'!D16</f>
        <v>DLA</v>
      </c>
      <c r="E16" s="9">
        <v>19</v>
      </c>
      <c r="F16" s="9">
        <v>13</v>
      </c>
      <c r="G16" s="9">
        <v>0</v>
      </c>
      <c r="H16" s="10"/>
      <c r="I16" s="9">
        <v>6</v>
      </c>
      <c r="J16" s="10"/>
      <c r="K16" s="9">
        <v>0</v>
      </c>
      <c r="L16" s="10">
        <f t="shared" si="1"/>
        <v>0</v>
      </c>
      <c r="M16" s="24">
        <v>0.78949999999999998</v>
      </c>
      <c r="N16" s="15">
        <v>0.68</v>
      </c>
    </row>
    <row r="17" spans="1:14" s="11" customFormat="1" x14ac:dyDescent="0.2">
      <c r="A17" s="8" t="s">
        <v>42</v>
      </c>
      <c r="B17" s="9" t="s">
        <v>48</v>
      </c>
      <c r="C17" s="9" t="s">
        <v>45</v>
      </c>
      <c r="D17" s="9" t="str">
        <f>'1'!D17</f>
        <v>DLA</v>
      </c>
      <c r="E17" s="9">
        <v>5</v>
      </c>
      <c r="F17" s="9">
        <v>4</v>
      </c>
      <c r="G17" s="9">
        <v>0</v>
      </c>
      <c r="H17" s="10"/>
      <c r="I17" s="9">
        <v>1</v>
      </c>
      <c r="J17" s="10"/>
      <c r="K17" s="9">
        <v>0</v>
      </c>
      <c r="L17" s="10">
        <f>K17/E17</f>
        <v>0</v>
      </c>
      <c r="M17" s="23">
        <v>0.75</v>
      </c>
      <c r="N17" s="15"/>
    </row>
    <row r="18" spans="1:14" s="11" customFormat="1" ht="25.5" x14ac:dyDescent="0.2">
      <c r="A18" s="8" t="s">
        <v>43</v>
      </c>
      <c r="B18" s="9" t="s">
        <v>48</v>
      </c>
      <c r="C18" s="9" t="s">
        <v>44</v>
      </c>
      <c r="D18" s="9" t="s">
        <v>31</v>
      </c>
      <c r="E18" s="9">
        <v>32</v>
      </c>
      <c r="F18" s="9">
        <v>32</v>
      </c>
      <c r="G18" s="9">
        <v>0</v>
      </c>
      <c r="H18" s="10"/>
      <c r="I18" s="9">
        <v>0</v>
      </c>
      <c r="J18" s="10"/>
      <c r="K18" s="9">
        <v>0</v>
      </c>
      <c r="L18" s="10">
        <f>K18/E18</f>
        <v>0</v>
      </c>
      <c r="M18" s="24">
        <v>0.91700000000000004</v>
      </c>
      <c r="N18" s="15">
        <v>0.6895</v>
      </c>
    </row>
    <row r="19" spans="1:14" s="11" customFormat="1" ht="25.5" x14ac:dyDescent="0.2">
      <c r="A19" s="8" t="s">
        <v>43</v>
      </c>
      <c r="B19" s="9" t="s">
        <v>49</v>
      </c>
      <c r="C19" s="9" t="s">
        <v>44</v>
      </c>
      <c r="D19" s="9" t="s">
        <v>31</v>
      </c>
      <c r="E19" s="9">
        <v>32</v>
      </c>
      <c r="F19" s="9">
        <v>29</v>
      </c>
      <c r="G19" s="9">
        <v>0</v>
      </c>
      <c r="H19" s="10"/>
      <c r="I19" s="9">
        <v>3</v>
      </c>
      <c r="J19" s="10"/>
      <c r="K19" s="9">
        <v>0</v>
      </c>
      <c r="L19" s="10">
        <f>K19/E19</f>
        <v>0</v>
      </c>
      <c r="M19" s="24">
        <v>0.82440000000000002</v>
      </c>
      <c r="N19" s="15">
        <v>0.875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121</v>
      </c>
      <c r="G28" s="17">
        <f>SUM(G14:G27)</f>
        <v>0</v>
      </c>
      <c r="H28" s="18">
        <f>SUM(F28:G28)/E28</f>
        <v>0.87050359712230219</v>
      </c>
      <c r="I28" s="17">
        <f t="shared" ref="I28" si="2">(E28-SUM(F28:G28))-K28</f>
        <v>18</v>
      </c>
      <c r="J28" s="18">
        <f t="shared" ref="J28" si="3">I28/E28</f>
        <v>0.12949640287769784</v>
      </c>
      <c r="K28" s="17">
        <f>SUM(K14:K27)</f>
        <v>0</v>
      </c>
      <c r="L28" s="18">
        <f t="shared" ref="L28" si="4">K28/E28</f>
        <v>0</v>
      </c>
      <c r="M28" s="17">
        <f>AVERAGE(M14:M27)</f>
        <v>0.82714999999999994</v>
      </c>
      <c r="N28" s="19">
        <f>AVERAGE(N14:N27)</f>
        <v>0.76073999999999997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A21" sqref="A21:C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23 - ENE 24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32</v>
      </c>
      <c r="F14" s="9">
        <v>19</v>
      </c>
      <c r="G14" s="9">
        <v>0</v>
      </c>
      <c r="H14" s="10"/>
      <c r="I14" s="9">
        <f t="shared" ref="I14:I15" si="0">(E14-SUM(F14:G14))-K14</f>
        <v>13</v>
      </c>
      <c r="J14" s="10"/>
      <c r="K14" s="9">
        <v>0</v>
      </c>
      <c r="L14" s="10">
        <f t="shared" ref="L14:L17" si="1">K14/E14</f>
        <v>0</v>
      </c>
      <c r="M14" s="24">
        <v>0.89200000000000002</v>
      </c>
      <c r="N14" s="15">
        <v>0.57889999999999997</v>
      </c>
    </row>
    <row r="15" spans="1:14" s="11" customFormat="1" x14ac:dyDescent="0.2">
      <c r="A15" s="8"/>
      <c r="B15" s="9"/>
      <c r="C15" s="9"/>
      <c r="D15" s="9" t="str">
        <f>'1'!D15</f>
        <v>DLA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0.93700000000000006</v>
      </c>
      <c r="N15" s="15">
        <v>0.57889999999999997</v>
      </c>
    </row>
    <row r="16" spans="1:14" s="11" customFormat="1" x14ac:dyDescent="0.2">
      <c r="A16" s="21"/>
      <c r="B16" s="9"/>
      <c r="C16" s="9"/>
      <c r="D16" s="9" t="str">
        <f>'1'!D16</f>
        <v>DLA</v>
      </c>
      <c r="E16" s="9">
        <v>29</v>
      </c>
      <c r="F16" s="9">
        <v>23</v>
      </c>
      <c r="G16" s="9">
        <v>0</v>
      </c>
      <c r="H16" s="10"/>
      <c r="I16" s="9">
        <v>6</v>
      </c>
      <c r="J16" s="10"/>
      <c r="K16" s="9">
        <v>0</v>
      </c>
      <c r="L16" s="10">
        <f t="shared" si="1"/>
        <v>0</v>
      </c>
      <c r="M16" s="24">
        <v>0.72899999999999998</v>
      </c>
      <c r="N16" s="15">
        <v>0.79310000000000003</v>
      </c>
    </row>
    <row r="17" spans="1:14" s="11" customFormat="1" x14ac:dyDescent="0.2">
      <c r="A17" s="21"/>
      <c r="B17" s="9"/>
      <c r="C17" s="9"/>
      <c r="D17" s="9" t="str">
        <f>'1'!D17</f>
        <v>DLA</v>
      </c>
      <c r="E17" s="9">
        <v>29</v>
      </c>
      <c r="F17" s="9">
        <v>23</v>
      </c>
      <c r="G17" s="9">
        <v>0</v>
      </c>
      <c r="H17" s="10"/>
      <c r="I17" s="9">
        <v>6</v>
      </c>
      <c r="J17" s="10"/>
      <c r="K17" s="9">
        <v>0</v>
      </c>
      <c r="L17" s="10">
        <f t="shared" si="1"/>
        <v>0</v>
      </c>
      <c r="M17" s="9">
        <v>73.400000000000006</v>
      </c>
      <c r="N17" s="15">
        <v>0.79</v>
      </c>
    </row>
    <row r="18" spans="1:14" s="11" customFormat="1" x14ac:dyDescent="0.2">
      <c r="A18" s="21"/>
      <c r="B18" s="9"/>
      <c r="C18" s="9"/>
      <c r="D18" s="9" t="s">
        <v>31</v>
      </c>
      <c r="E18" s="9">
        <v>20</v>
      </c>
      <c r="F18" s="9">
        <v>19</v>
      </c>
      <c r="G18" s="9">
        <v>0</v>
      </c>
      <c r="H18" s="10"/>
      <c r="I18" s="9">
        <f t="shared" ref="I18:I21" si="2">(E18-SUM(F18:G18))-K18</f>
        <v>1</v>
      </c>
      <c r="J18" s="10"/>
      <c r="K18" s="9">
        <v>0</v>
      </c>
      <c r="L18" s="10">
        <v>0</v>
      </c>
      <c r="M18" s="24">
        <v>0.83299999999999996</v>
      </c>
      <c r="N18" s="15">
        <v>0.75</v>
      </c>
    </row>
    <row r="19" spans="1:14" s="11" customFormat="1" x14ac:dyDescent="0.2">
      <c r="A19" s="21"/>
      <c r="B19" s="9"/>
      <c r="C19" s="9"/>
      <c r="D19" s="9" t="s">
        <v>31</v>
      </c>
      <c r="E19" s="9">
        <v>20</v>
      </c>
      <c r="F19" s="9">
        <v>19</v>
      </c>
      <c r="G19" s="9">
        <v>0</v>
      </c>
      <c r="H19" s="10"/>
      <c r="I19" s="9">
        <f t="shared" si="2"/>
        <v>1</v>
      </c>
      <c r="J19" s="10"/>
      <c r="K19" s="9">
        <v>0</v>
      </c>
      <c r="L19" s="10">
        <v>0</v>
      </c>
      <c r="M19" s="24">
        <v>0.871</v>
      </c>
      <c r="N19" s="15">
        <v>0.85</v>
      </c>
    </row>
    <row r="20" spans="1:14" s="11" customFormat="1" x14ac:dyDescent="0.2">
      <c r="A20" s="21"/>
      <c r="B20" s="9"/>
      <c r="C20" s="9"/>
      <c r="D20" s="9" t="s">
        <v>31</v>
      </c>
      <c r="E20" s="9">
        <v>19</v>
      </c>
      <c r="F20" s="9">
        <v>18</v>
      </c>
      <c r="G20" s="9">
        <v>0</v>
      </c>
      <c r="H20" s="10"/>
      <c r="I20" s="9">
        <f t="shared" si="2"/>
        <v>1</v>
      </c>
      <c r="J20" s="10"/>
      <c r="K20" s="9">
        <v>0</v>
      </c>
      <c r="L20" s="10">
        <f t="shared" ref="L20:L21" si="3">K20/E20</f>
        <v>0</v>
      </c>
      <c r="M20" s="24">
        <v>0.87319999999999998</v>
      </c>
      <c r="N20" s="15">
        <v>0.89470000000000005</v>
      </c>
    </row>
    <row r="21" spans="1:14" s="11" customFormat="1" x14ac:dyDescent="0.2">
      <c r="A21" s="21"/>
      <c r="B21" s="9"/>
      <c r="C21" s="9"/>
      <c r="D21" s="9" t="s">
        <v>31</v>
      </c>
      <c r="E21" s="9">
        <v>19</v>
      </c>
      <c r="F21" s="9">
        <v>18</v>
      </c>
      <c r="G21" s="9">
        <v>0</v>
      </c>
      <c r="H21" s="10"/>
      <c r="I21" s="9">
        <f t="shared" si="2"/>
        <v>1</v>
      </c>
      <c r="J21" s="10"/>
      <c r="K21" s="9">
        <v>0</v>
      </c>
      <c r="L21" s="10">
        <f t="shared" si="3"/>
        <v>0</v>
      </c>
      <c r="M21" s="24">
        <v>0.86899999999999999</v>
      </c>
      <c r="N21" s="15">
        <v>0.84209999999999996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187</v>
      </c>
      <c r="F28" s="17">
        <f>SUM(F14:F27)</f>
        <v>158</v>
      </c>
      <c r="G28" s="17">
        <f>SUM(G14:G27)</f>
        <v>0</v>
      </c>
      <c r="H28" s="18">
        <f>SUM(F28:G28)/E28</f>
        <v>0.84491978609625673</v>
      </c>
      <c r="I28" s="17">
        <f t="shared" ref="I28" si="4">(E28-SUM(F28:G28))-K28</f>
        <v>29</v>
      </c>
      <c r="J28" s="18">
        <f t="shared" ref="J28" si="5">I28/E28</f>
        <v>0.15508021390374332</v>
      </c>
      <c r="K28" s="17">
        <f>SUM(K14:K27)</f>
        <v>0</v>
      </c>
      <c r="L28" s="18">
        <f t="shared" ref="L28" si="6">K28/E28</f>
        <v>0</v>
      </c>
      <c r="M28" s="17">
        <f>AVERAGE(M14:M27)</f>
        <v>9.9255250000000004</v>
      </c>
      <c r="N28" s="19">
        <f>AVERAGE(N14:N27)</f>
        <v>0.75971250000000001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95" zoomScaleNormal="95" zoomScaleSheetLayoutView="100" workbookViewId="0">
      <selection activeCell="D23" sqref="D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5" t="s">
        <v>36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23 - ENE 24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32</v>
      </c>
      <c r="F14" s="9">
        <v>17</v>
      </c>
      <c r="G14" s="9">
        <v>2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25">
        <v>91</v>
      </c>
      <c r="N14" s="15">
        <v>0.73680000000000001</v>
      </c>
    </row>
    <row r="15" spans="1:14" s="11" customFormat="1" x14ac:dyDescent="0.2">
      <c r="A15" s="21"/>
      <c r="B15" s="9"/>
      <c r="C15" s="9"/>
      <c r="D15" s="9" t="str">
        <f>'1'!D15</f>
        <v>DLA</v>
      </c>
      <c r="E15" s="9">
        <v>29</v>
      </c>
      <c r="F15" s="9">
        <v>23</v>
      </c>
      <c r="G15" s="9">
        <v>1</v>
      </c>
      <c r="H15" s="10">
        <v>0.83</v>
      </c>
      <c r="I15" s="9">
        <v>5</v>
      </c>
      <c r="J15" s="10">
        <v>0.17</v>
      </c>
      <c r="K15" s="9">
        <v>0</v>
      </c>
      <c r="L15" s="10">
        <v>0</v>
      </c>
      <c r="M15" s="9">
        <v>81</v>
      </c>
      <c r="N15" s="15">
        <v>0.82750000000000001</v>
      </c>
    </row>
    <row r="16" spans="1:14" s="11" customFormat="1" x14ac:dyDescent="0.2">
      <c r="A16" s="21"/>
      <c r="B16" s="9"/>
      <c r="C16" s="9"/>
      <c r="D16" s="9" t="s">
        <v>31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/>
      <c r="B17" s="9"/>
      <c r="C17" s="9"/>
      <c r="D17" s="9" t="s">
        <v>31</v>
      </c>
      <c r="E17" s="9"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40</v>
      </c>
      <c r="G28" s="17">
        <f>SUM(G14:G27)</f>
        <v>3</v>
      </c>
      <c r="H28" s="18">
        <f>SUM(F28:G28)/E28</f>
        <v>0.43</v>
      </c>
      <c r="I28" s="17">
        <f t="shared" ref="I28" si="0">(E28-SUM(F28:G28))-K28</f>
        <v>57</v>
      </c>
      <c r="J28" s="18">
        <f t="shared" ref="J28" si="1">I28/E28</f>
        <v>0.56999999999999995</v>
      </c>
      <c r="K28" s="17">
        <f>SUM(K14:K27)</f>
        <v>0</v>
      </c>
      <c r="L28" s="18">
        <f t="shared" ref="L28" si="2">K28/E28</f>
        <v>0</v>
      </c>
      <c r="M28" s="17">
        <f>AVERAGE(M14:M27)</f>
        <v>86</v>
      </c>
      <c r="N28" s="19">
        <f>AVERAGE(N14:N27)</f>
        <v>0.78215000000000001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2023-12-01T19:05:53Z</dcterms:modified>
  <cp:category/>
  <cp:contentStatus/>
</cp:coreProperties>
</file>