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ENE24\"/>
    </mc:Choice>
  </mc:AlternateContent>
  <xr:revisionPtr revIDLastSave="0" documentId="13_ncr:1_{7EA5427D-D32E-4B9C-8A60-5A8C4EFE4C10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4" l="1"/>
  <c r="D16" i="24"/>
  <c r="D15" i="24"/>
  <c r="D14" i="24"/>
  <c r="L19" i="23"/>
  <c r="L18" i="23"/>
  <c r="D17" i="23"/>
  <c r="L17" i="23"/>
  <c r="L16" i="23"/>
  <c r="D16" i="23"/>
  <c r="L15" i="23"/>
  <c r="L14" i="23"/>
  <c r="I14" i="23"/>
  <c r="D14" i="23"/>
  <c r="L17" i="22"/>
  <c r="L16" i="22"/>
  <c r="L15" i="22"/>
  <c r="L14" i="22"/>
  <c r="I14" i="22"/>
  <c r="D15" i="25" l="1"/>
  <c r="E14" i="25"/>
  <c r="D14" i="25"/>
  <c r="L17" i="24"/>
  <c r="L16" i="24"/>
  <c r="Q13" i="10" l="1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D16" i="22"/>
  <c r="D14" i="22"/>
  <c r="B10" i="22"/>
  <c r="B37" i="22"/>
  <c r="L8" i="22"/>
  <c r="H8" i="22"/>
  <c r="E8" i="22"/>
  <c r="K28" i="22"/>
  <c r="G28" i="22"/>
  <c r="F28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L17" i="10"/>
  <c r="L16" i="10"/>
  <c r="L15" i="10"/>
  <c r="L14" i="10"/>
  <c r="I14" i="10"/>
  <c r="L15" i="24" l="1"/>
  <c r="I15" i="24"/>
  <c r="L14" i="24"/>
  <c r="I14" i="24"/>
  <c r="E28" i="25"/>
  <c r="E28" i="24"/>
  <c r="E28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<sst xmlns="http://schemas.openxmlformats.org/spreadsheetml/2006/main" count="248" uniqueCount="53">
  <si>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</si>
  <si>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</si>
  <si>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</si>
  <si>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</si>
  <si>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</si>
  <si>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</si>
  <si>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</si>
  <si>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</si>
  <si>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</si>
  <si>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</si>
  <si>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</si>
  <si>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</si>
  <si>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</si>
  <si>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</si>
  <si>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</si>
  <si>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</si>
  <si>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</si>
  <si>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</si>
  <si>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</si>
  <si>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</si>
  <si>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</si>
  <si>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</si>
  <si>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</si>
  <si>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</si>
  <si>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</si>
  <si>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</si>
  <si>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</si>
  <si>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</si>
  <si>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</si>
  <si>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</si>
  <si>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</si>
  <si>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</si>
  <si>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</si>
  <si>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</si>
  <si>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</si>
  <si>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MCE.AARÓN SÁNCHEZ ISIDORO</t>
  </si>
  <si>
    <t>LICENCIATURA EN ADMINISTRACIÓN</t>
  </si>
  <si>
    <t>SEP 23 - ENE 24</t>
  </si>
  <si>
    <t>FUNCIÓN ADMINISTRATIVA II</t>
  </si>
  <si>
    <t>305B</t>
  </si>
  <si>
    <t>PROCESOS ESTRUCTURALES</t>
  </si>
  <si>
    <t>505C</t>
  </si>
  <si>
    <t>TALLER DE INVESTIGACIÓN II</t>
  </si>
  <si>
    <t>DIAGNÓSTICO Y EVALUACIÓN EMPRESARIAL</t>
  </si>
  <si>
    <t>705A</t>
  </si>
  <si>
    <t>705B</t>
  </si>
  <si>
    <t xml:space="preserve">  </t>
  </si>
  <si>
    <t>II</t>
  </si>
  <si>
    <t>III</t>
  </si>
  <si>
    <t>IV</t>
  </si>
  <si>
    <t>V</t>
  </si>
  <si>
    <t>VI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</si>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</sst>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166907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11" zoomScale="96" zoomScaleNormal="96" zoomScaleSheetLayoutView="100" workbookViewId="0">
      <selection activeCell="A17" sqref="A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7" x14ac:dyDescent="0.2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2" t="s">
        <v>37</v>
      </c>
      <c r="M8" s="32"/>
      <c r="N8" s="32"/>
    </row>
    <row r="10" spans="1:17" x14ac:dyDescent="0.2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7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39</v>
      </c>
      <c r="D14" s="9" t="s">
        <v>31</v>
      </c>
      <c r="E14" s="9">
        <v>32</v>
      </c>
      <c r="F14" s="9">
        <v>31</v>
      </c>
      <c r="G14" s="9">
        <v>0</v>
      </c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23">
        <v>0.90400000000000003</v>
      </c>
      <c r="N14" s="15">
        <v>0.6875</v>
      </c>
      <c r="P14" s="11">
        <v>32</v>
      </c>
    </row>
    <row r="15" spans="1:17" s="11" customFormat="1" x14ac:dyDescent="0.2">
      <c r="A15" s="8" t="s">
        <v>40</v>
      </c>
      <c r="B15" s="9" t="s">
        <v>21</v>
      </c>
      <c r="C15" s="9" t="s">
        <v>41</v>
      </c>
      <c r="D15" s="9" t="s">
        <v>31</v>
      </c>
      <c r="E15" s="9">
        <v>19</v>
      </c>
      <c r="F15" s="9">
        <v>18</v>
      </c>
      <c r="G15" s="9">
        <v>0</v>
      </c>
      <c r="H15" s="10"/>
      <c r="I15" s="9">
        <v>1</v>
      </c>
      <c r="J15" s="10"/>
      <c r="K15" s="9">
        <v>0</v>
      </c>
      <c r="L15" s="10">
        <f t="shared" si="1"/>
        <v>0</v>
      </c>
      <c r="M15" s="24">
        <v>0.83630000000000004</v>
      </c>
      <c r="N15" s="15">
        <v>0.68420000000000003</v>
      </c>
    </row>
    <row r="16" spans="1:17" s="11" customFormat="1" x14ac:dyDescent="0.2">
      <c r="A16" s="8" t="s">
        <v>42</v>
      </c>
      <c r="B16" s="9" t="s">
        <v>21</v>
      </c>
      <c r="C16" s="9" t="s">
        <v>45</v>
      </c>
      <c r="D16" s="9" t="s">
        <v>31</v>
      </c>
      <c r="E16" s="9">
        <v>5</v>
      </c>
      <c r="F16" s="9">
        <v>5</v>
      </c>
      <c r="G16" s="9">
        <v>0</v>
      </c>
      <c r="H16" s="10"/>
      <c r="I16" s="9">
        <v>0</v>
      </c>
      <c r="J16" s="10"/>
      <c r="K16" s="9">
        <v>0</v>
      </c>
      <c r="L16" s="10">
        <f t="shared" si="1"/>
        <v>0</v>
      </c>
      <c r="M16" s="24">
        <v>0.8</v>
      </c>
      <c r="N16" s="15">
        <v>0.6</v>
      </c>
    </row>
    <row r="17" spans="1:14" s="11" customFormat="1" ht="25.5" x14ac:dyDescent="0.2">
      <c r="A17" s="8" t="s">
        <v>43</v>
      </c>
      <c r="B17" s="9" t="s">
        <v>21</v>
      </c>
      <c r="C17" s="9" t="s">
        <v>44</v>
      </c>
      <c r="D17" s="9" t="s">
        <v>31</v>
      </c>
      <c r="E17" s="9">
        <v>32</v>
      </c>
      <c r="F17" s="9">
        <v>31</v>
      </c>
      <c r="G17" s="9">
        <v>0</v>
      </c>
      <c r="H17" s="10"/>
      <c r="I17" s="9">
        <v>0</v>
      </c>
      <c r="J17" s="10"/>
      <c r="K17" s="9">
        <v>0</v>
      </c>
      <c r="L17" s="10">
        <f>K17/E17</f>
        <v>0</v>
      </c>
      <c r="M17" s="24">
        <v>0.93030000000000002</v>
      </c>
      <c r="N17" s="15">
        <v>0.69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 t="s">
        <v>46</v>
      </c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85</v>
      </c>
      <c r="G28" s="17">
        <f>SUM(G14:G27)</f>
        <v>0</v>
      </c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0.86765000000000003</v>
      </c>
      <c r="N28" s="19">
        <f>AVERAGE(N14:N27)</f>
        <v>0.66542500000000004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MCE.AARÓN SÁNCHEZ ISIDORO</v>
      </c>
      <c r="C37" s="26"/>
      <c r="D37" s="26"/>
      <c r="E37" s="13"/>
      <c r="F37" s="13"/>
      <c r="G37" s="26" t="s">
        <v>33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opLeftCell="A4" zoomScaleNormal="100" zoomScaleSheetLayoutView="100" workbookViewId="0">
      <selection activeCell="A17" sqref="A17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34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 23 - ENE 24</v>
      </c>
      <c r="M8" s="32"/>
      <c r="N8" s="32"/>
    </row>
    <row r="10" spans="1:14" x14ac:dyDescent="0.2">
      <c r="A10" s="4" t="s">
        <v>8</v>
      </c>
      <c r="B10" s="32" t="str">
        <f>'1'!B10</f>
        <v>MCE.AARÓN SÁNCHEZ ISIDORO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8" t="s">
        <v>38</v>
      </c>
      <c r="B14" s="9" t="s">
        <v>47</v>
      </c>
      <c r="C14" s="9" t="s">
        <v>39</v>
      </c>
      <c r="D14" s="9" t="str">
        <f>'1'!D14</f>
        <v>DLA</v>
      </c>
      <c r="E14" s="9">
        <v>32</v>
      </c>
      <c r="F14" s="9">
        <v>31</v>
      </c>
      <c r="G14" s="9">
        <v>0</v>
      </c>
      <c r="H14" s="10"/>
      <c r="I14" s="9">
        <f t="shared" ref="I14" si="0">(E14-SUM(F14:G14))-K14</f>
        <v>1</v>
      </c>
      <c r="J14" s="10"/>
      <c r="K14" s="9">
        <v>0</v>
      </c>
      <c r="L14" s="10">
        <f t="shared" ref="L14:L16" si="1">K14/E14</f>
        <v>0</v>
      </c>
      <c r="M14" s="23">
        <v>0.90400000000000003</v>
      </c>
      <c r="N14" s="15">
        <v>0.6875</v>
      </c>
    </row>
    <row r="15" spans="1:14" s="11" customFormat="1" x14ac:dyDescent="0.2">
      <c r="A15" s="8" t="s">
        <v>40</v>
      </c>
      <c r="B15" s="9" t="s">
        <v>47</v>
      </c>
      <c r="C15" s="9" t="s">
        <v>41</v>
      </c>
      <c r="D15" s="9" t="s">
        <v>31</v>
      </c>
      <c r="E15" s="9">
        <v>19</v>
      </c>
      <c r="F15" s="9">
        <v>18</v>
      </c>
      <c r="G15" s="9">
        <v>0</v>
      </c>
      <c r="H15" s="10"/>
      <c r="I15" s="9">
        <v>1</v>
      </c>
      <c r="J15" s="10"/>
      <c r="K15" s="9">
        <v>0</v>
      </c>
      <c r="L15" s="10">
        <f t="shared" si="1"/>
        <v>0</v>
      </c>
      <c r="M15" s="24">
        <v>0.879</v>
      </c>
      <c r="N15" s="15">
        <v>0.68420000000000003</v>
      </c>
    </row>
    <row r="16" spans="1:14" s="11" customFormat="1" x14ac:dyDescent="0.2">
      <c r="A16" s="8" t="s">
        <v>42</v>
      </c>
      <c r="B16" s="9" t="s">
        <v>21</v>
      </c>
      <c r="C16" s="9" t="s">
        <v>45</v>
      </c>
      <c r="D16" s="9" t="str">
        <f>'1'!D16</f>
        <v>DLA</v>
      </c>
      <c r="E16" s="9">
        <v>5</v>
      </c>
      <c r="F16" s="9">
        <v>5</v>
      </c>
      <c r="G16" s="9">
        <v>0</v>
      </c>
      <c r="H16" s="10"/>
      <c r="I16" s="9">
        <v>0</v>
      </c>
      <c r="J16" s="10"/>
      <c r="K16" s="9">
        <v>0</v>
      </c>
      <c r="L16" s="10">
        <f t="shared" si="1"/>
        <v>0</v>
      </c>
      <c r="M16" s="24">
        <v>0</v>
      </c>
      <c r="N16" s="15">
        <v>0</v>
      </c>
    </row>
    <row r="17" spans="1:15" s="11" customFormat="1" ht="25.5" x14ac:dyDescent="0.2">
      <c r="A17" s="8" t="s">
        <v>43</v>
      </c>
      <c r="B17" s="9" t="s">
        <v>47</v>
      </c>
      <c r="C17" s="9" t="s">
        <v>44</v>
      </c>
      <c r="D17" s="9" t="s">
        <v>31</v>
      </c>
      <c r="E17" s="9">
        <v>32</v>
      </c>
      <c r="F17" s="9">
        <v>31</v>
      </c>
      <c r="G17" s="9">
        <v>0</v>
      </c>
      <c r="H17" s="10"/>
      <c r="I17" s="9">
        <v>0</v>
      </c>
      <c r="J17" s="10"/>
      <c r="K17" s="9">
        <v>0</v>
      </c>
      <c r="L17" s="10">
        <f>K17/E17</f>
        <v>0</v>
      </c>
      <c r="M17" s="24">
        <v>0.91600000000000004</v>
      </c>
      <c r="N17" s="15">
        <v>0.65620000000000001</v>
      </c>
    </row>
    <row r="18" spans="1:15" s="11" customFormat="1" x14ac:dyDescent="0.2">
      <c r="A18" s="21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5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O22" s="11" t="s">
        <v>16</v>
      </c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85</v>
      </c>
      <c r="G28" s="17">
        <f>SUM(G14:G27)</f>
        <v>0</v>
      </c>
      <c r="H28" s="18"/>
      <c r="I28" s="17">
        <f t="shared" ref="I28" si="2">(E28-SUM(F28:G28))-K28</f>
        <v>3</v>
      </c>
      <c r="J28" s="18"/>
      <c r="K28" s="17">
        <f>SUM(K14:K27)</f>
        <v>0</v>
      </c>
      <c r="L28" s="18">
        <f t="shared" ref="L28" si="3">K28/E28</f>
        <v>0</v>
      </c>
      <c r="M28" s="17"/>
      <c r="N28" s="19"/>
    </row>
    <row r="30" spans="1:15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5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MCE.AARÓN SÁNCHEZ ISIDORO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96" zoomScaleNormal="96" zoomScaleSheetLayoutView="100" workbookViewId="0">
      <selection activeCell="A19" sqref="A19:E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36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 23 - ENE 24</v>
      </c>
      <c r="M8" s="32"/>
      <c r="N8" s="32"/>
    </row>
    <row r="10" spans="1:14" x14ac:dyDescent="0.2">
      <c r="A10" s="4" t="s">
        <v>8</v>
      </c>
      <c r="B10" s="32" t="str">
        <f>'1'!B10</f>
        <v>MCE.AARÓN SÁNCHEZ ISIDORO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8" t="s">
        <v>38</v>
      </c>
      <c r="B14" s="9" t="s">
        <v>48</v>
      </c>
      <c r="C14" s="9" t="s">
        <v>39</v>
      </c>
      <c r="D14" s="9" t="str">
        <f>'1'!D14</f>
        <v>DLA</v>
      </c>
      <c r="E14" s="9">
        <v>32</v>
      </c>
      <c r="F14" s="9">
        <v>30</v>
      </c>
      <c r="G14" s="9">
        <v>0</v>
      </c>
      <c r="H14" s="10"/>
      <c r="I14" s="9">
        <f t="shared" ref="I14" si="0">(E14-SUM(F14:G14))-K14</f>
        <v>2</v>
      </c>
      <c r="J14" s="10"/>
      <c r="K14" s="9">
        <v>0</v>
      </c>
      <c r="L14" s="10">
        <f t="shared" ref="L14:L16" si="1">K14/E14</f>
        <v>0</v>
      </c>
      <c r="M14" s="23">
        <v>0.84199999999999997</v>
      </c>
      <c r="N14" s="15">
        <v>0.875</v>
      </c>
    </row>
    <row r="15" spans="1:14" s="11" customFormat="1" x14ac:dyDescent="0.2">
      <c r="A15" s="8" t="s">
        <v>40</v>
      </c>
      <c r="B15" s="9" t="s">
        <v>48</v>
      </c>
      <c r="C15" s="9" t="s">
        <v>41</v>
      </c>
      <c r="D15" s="9" t="s">
        <v>31</v>
      </c>
      <c r="E15" s="9">
        <v>19</v>
      </c>
      <c r="F15" s="9">
        <v>13</v>
      </c>
      <c r="G15" s="9">
        <v>0</v>
      </c>
      <c r="H15" s="10"/>
      <c r="I15" s="9">
        <v>6</v>
      </c>
      <c r="J15" s="10"/>
      <c r="K15" s="9">
        <v>0</v>
      </c>
      <c r="L15" s="10">
        <f t="shared" si="1"/>
        <v>0</v>
      </c>
      <c r="M15" s="23">
        <v>0.84</v>
      </c>
      <c r="N15" s="22">
        <v>0.68420000000000003</v>
      </c>
    </row>
    <row r="16" spans="1:14" s="11" customFormat="1" x14ac:dyDescent="0.2">
      <c r="A16" s="8" t="s">
        <v>40</v>
      </c>
      <c r="B16" s="9" t="s">
        <v>49</v>
      </c>
      <c r="C16" s="9" t="s">
        <v>41</v>
      </c>
      <c r="D16" s="9" t="str">
        <f>'1'!D16</f>
        <v>DLA</v>
      </c>
      <c r="E16" s="9">
        <v>19</v>
      </c>
      <c r="F16" s="9">
        <v>13</v>
      </c>
      <c r="G16" s="9">
        <v>0</v>
      </c>
      <c r="H16" s="10"/>
      <c r="I16" s="9">
        <v>6</v>
      </c>
      <c r="J16" s="10"/>
      <c r="K16" s="9">
        <v>0</v>
      </c>
      <c r="L16" s="10">
        <f t="shared" si="1"/>
        <v>0</v>
      </c>
      <c r="M16" s="24">
        <v>0.78949999999999998</v>
      </c>
      <c r="N16" s="15">
        <v>0.68</v>
      </c>
    </row>
    <row r="17" spans="1:14" s="11" customFormat="1" x14ac:dyDescent="0.2">
      <c r="A17" s="8" t="s">
        <v>42</v>
      </c>
      <c r="B17" s="9" t="s">
        <v>47</v>
      </c>
      <c r="C17" s="9" t="s">
        <v>45</v>
      </c>
      <c r="D17" s="9" t="str">
        <f>'1'!D17</f>
        <v>DLA</v>
      </c>
      <c r="E17" s="9">
        <v>5</v>
      </c>
      <c r="F17" s="9">
        <v>4</v>
      </c>
      <c r="G17" s="9">
        <v>0</v>
      </c>
      <c r="H17" s="10"/>
      <c r="I17" s="9">
        <v>1</v>
      </c>
      <c r="J17" s="10"/>
      <c r="K17" s="9">
        <v>0</v>
      </c>
      <c r="L17" s="10">
        <f>K17/E17</f>
        <v>0</v>
      </c>
      <c r="M17" s="23">
        <v>0.75</v>
      </c>
      <c r="N17" s="15"/>
    </row>
    <row r="18" spans="1:14" s="11" customFormat="1" ht="25.5" x14ac:dyDescent="0.2">
      <c r="A18" s="8" t="s">
        <v>43</v>
      </c>
      <c r="B18" s="9" t="s">
        <v>48</v>
      </c>
      <c r="C18" s="9" t="s">
        <v>44</v>
      </c>
      <c r="D18" s="9" t="s">
        <v>31</v>
      </c>
      <c r="E18" s="9">
        <v>32</v>
      </c>
      <c r="F18" s="9">
        <v>32</v>
      </c>
      <c r="G18" s="9">
        <v>0</v>
      </c>
      <c r="H18" s="10"/>
      <c r="I18" s="9">
        <v>0</v>
      </c>
      <c r="J18" s="10"/>
      <c r="K18" s="9">
        <v>0</v>
      </c>
      <c r="L18" s="10">
        <f>K18/E18</f>
        <v>0</v>
      </c>
      <c r="M18" s="24">
        <v>0.91700000000000004</v>
      </c>
      <c r="N18" s="15">
        <v>0.6895</v>
      </c>
    </row>
    <row r="19" spans="1:14" s="11" customFormat="1" ht="25.5" x14ac:dyDescent="0.2">
      <c r="A19" s="8" t="s">
        <v>43</v>
      </c>
      <c r="B19" s="9" t="s">
        <v>49</v>
      </c>
      <c r="C19" s="9" t="s">
        <v>44</v>
      </c>
      <c r="D19" s="9" t="s">
        <v>31</v>
      </c>
      <c r="E19" s="9">
        <v>32</v>
      </c>
      <c r="F19" s="9">
        <v>29</v>
      </c>
      <c r="G19" s="9">
        <v>0</v>
      </c>
      <c r="H19" s="10"/>
      <c r="I19" s="9">
        <v>3</v>
      </c>
      <c r="J19" s="10"/>
      <c r="K19" s="9">
        <v>0</v>
      </c>
      <c r="L19" s="10">
        <f>K19/E19</f>
        <v>0</v>
      </c>
      <c r="M19" s="24">
        <v>0.82440000000000002</v>
      </c>
      <c r="N19" s="15">
        <v>0.875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121</v>
      </c>
      <c r="G28" s="17">
        <f>SUM(G14:G27)</f>
        <v>0</v>
      </c>
      <c r="H28" s="18">
        <f>SUM(F28:G28)/E28</f>
        <v>0.87050359712230219</v>
      </c>
      <c r="I28" s="17">
        <f t="shared" ref="I28" si="2">(E28-SUM(F28:G28))-K28</f>
        <v>18</v>
      </c>
      <c r="J28" s="18">
        <f t="shared" ref="J28" si="3">I28/E28</f>
        <v>0.12949640287769784</v>
      </c>
      <c r="K28" s="17">
        <f>SUM(K14:K27)</f>
        <v>0</v>
      </c>
      <c r="L28" s="18">
        <f t="shared" ref="L28" si="4">K28/E28</f>
        <v>0</v>
      </c>
      <c r="M28" s="17">
        <f>AVERAGE(M14:M27)</f>
        <v>0.82714999999999994</v>
      </c>
      <c r="N28" s="19">
        <f>AVERAGE(N14:N27)</f>
        <v>0.76073999999999997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MCE.AARÓN SÁNCHEZ ISIDORO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95" zoomScaleNormal="95" zoomScaleSheetLayoutView="100" workbookViewId="0">
      <selection activeCell="A16" sqref="A16: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34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 23 - ENE 24</v>
      </c>
      <c r="M8" s="32"/>
      <c r="N8" s="32"/>
    </row>
    <row r="10" spans="1:14" x14ac:dyDescent="0.2">
      <c r="A10" s="4" t="s">
        <v>8</v>
      </c>
      <c r="B10" s="32" t="str">
        <f>'1'!B10</f>
        <v>MCE.AARÓN SÁNCHEZ ISIDORO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8" t="s">
        <v>38</v>
      </c>
      <c r="B14" s="9" t="s">
        <v>49</v>
      </c>
      <c r="C14" s="9" t="s">
        <v>39</v>
      </c>
      <c r="D14" s="9" t="str">
        <f>'1'!D14</f>
        <v>DLA</v>
      </c>
      <c r="E14" s="9">
        <v>32</v>
      </c>
      <c r="F14" s="9">
        <v>31</v>
      </c>
      <c r="G14" s="9">
        <v>0</v>
      </c>
      <c r="H14" s="10"/>
      <c r="I14" s="9">
        <f t="shared" ref="I14:I15" si="0">(E14-SUM(F14:G14))-K14</f>
        <v>1</v>
      </c>
      <c r="J14" s="10"/>
      <c r="K14" s="9">
        <v>0</v>
      </c>
      <c r="L14" s="10">
        <f t="shared" ref="L14:L17" si="1">K14/E14</f>
        <v>0</v>
      </c>
      <c r="M14" s="24">
        <v>0.89059999999999995</v>
      </c>
      <c r="N14" s="15">
        <v>0.75</v>
      </c>
    </row>
    <row r="15" spans="1:14" s="11" customFormat="1" x14ac:dyDescent="0.2">
      <c r="A15" s="8" t="s">
        <v>40</v>
      </c>
      <c r="B15" s="9" t="s">
        <v>50</v>
      </c>
      <c r="C15" s="9" t="s">
        <v>41</v>
      </c>
      <c r="D15" s="9" t="str">
        <f>'1'!D15</f>
        <v>DLA</v>
      </c>
      <c r="E15" s="9">
        <v>19</v>
      </c>
      <c r="F15" s="9">
        <v>19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0.90800000000000003</v>
      </c>
      <c r="N15" s="15">
        <v>0.63149999999999995</v>
      </c>
    </row>
    <row r="16" spans="1:14" s="11" customFormat="1" x14ac:dyDescent="0.2">
      <c r="A16" s="8" t="s">
        <v>40</v>
      </c>
      <c r="B16" s="9" t="s">
        <v>51</v>
      </c>
      <c r="C16" s="9" t="s">
        <v>41</v>
      </c>
      <c r="D16" s="9" t="str">
        <f>'1'!D16</f>
        <v>DLA</v>
      </c>
      <c r="E16" s="9">
        <v>19</v>
      </c>
      <c r="F16" s="9">
        <v>19</v>
      </c>
      <c r="G16" s="9">
        <v>0</v>
      </c>
      <c r="H16" s="10"/>
      <c r="I16" s="9">
        <v>0</v>
      </c>
      <c r="J16" s="10"/>
      <c r="K16" s="9">
        <v>0</v>
      </c>
      <c r="L16" s="10">
        <f t="shared" si="1"/>
        <v>0</v>
      </c>
      <c r="M16" s="24">
        <v>0.92600000000000005</v>
      </c>
      <c r="N16" s="15">
        <v>0.78939999999999999</v>
      </c>
    </row>
    <row r="17" spans="1:14" s="11" customFormat="1" x14ac:dyDescent="0.2">
      <c r="A17" s="8" t="s">
        <v>42</v>
      </c>
      <c r="B17" s="9" t="s">
        <v>48</v>
      </c>
      <c r="C17" s="9" t="s">
        <v>45</v>
      </c>
      <c r="D17" s="9" t="str">
        <f>'1'!D17</f>
        <v>DLA</v>
      </c>
      <c r="E17" s="9">
        <v>5</v>
      </c>
      <c r="F17" s="9">
        <v>4</v>
      </c>
      <c r="G17" s="9">
        <v>0</v>
      </c>
      <c r="H17" s="10"/>
      <c r="I17" s="9">
        <v>1</v>
      </c>
      <c r="J17" s="10"/>
      <c r="K17" s="9">
        <v>0</v>
      </c>
      <c r="L17" s="10">
        <f t="shared" si="1"/>
        <v>0</v>
      </c>
      <c r="M17" s="23">
        <v>0.65</v>
      </c>
      <c r="N17" s="15">
        <v>0.8</v>
      </c>
    </row>
    <row r="18" spans="1:14" s="11" customFormat="1" ht="25.5" x14ac:dyDescent="0.2">
      <c r="A18" s="8" t="s">
        <v>43</v>
      </c>
      <c r="B18" s="9" t="s">
        <v>50</v>
      </c>
      <c r="C18" s="9" t="s">
        <v>44</v>
      </c>
      <c r="D18" s="9" t="s">
        <v>31</v>
      </c>
      <c r="E18" s="9">
        <v>32</v>
      </c>
      <c r="F18" s="9">
        <v>0</v>
      </c>
      <c r="G18" s="9">
        <v>0</v>
      </c>
      <c r="H18" s="10"/>
      <c r="I18" s="9">
        <v>0</v>
      </c>
      <c r="J18" s="10"/>
      <c r="K18" s="9">
        <v>0</v>
      </c>
      <c r="L18" s="10">
        <v>0</v>
      </c>
      <c r="M18" s="24">
        <v>0.95299999999999996</v>
      </c>
      <c r="N18" s="15">
        <v>0.5</v>
      </c>
    </row>
    <row r="19" spans="1:14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4"/>
      <c r="N19" s="15"/>
    </row>
    <row r="20" spans="1:14" s="11" customFormat="1" x14ac:dyDescent="0.2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4"/>
      <c r="N20" s="15"/>
    </row>
    <row r="21" spans="1:14" s="11" customFormat="1" x14ac:dyDescent="0.2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4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107</v>
      </c>
      <c r="F28" s="17">
        <f>SUM(F14:F27)</f>
        <v>73</v>
      </c>
      <c r="G28" s="17">
        <f>SUM(G14:G27)</f>
        <v>0</v>
      </c>
      <c r="H28" s="18">
        <f>SUM(F28:G28)/E28</f>
        <v>0.68224299065420557</v>
      </c>
      <c r="I28" s="17">
        <f t="shared" ref="I28" si="2">(E28-SUM(F28:G28))-K28</f>
        <v>34</v>
      </c>
      <c r="J28" s="18">
        <f t="shared" ref="J28" si="3">I28/E28</f>
        <v>0.31775700934579437</v>
      </c>
      <c r="K28" s="17">
        <f>SUM(K14:K27)</f>
        <v>0</v>
      </c>
      <c r="L28" s="18">
        <f t="shared" ref="L28" si="4">K28/E28</f>
        <v>0</v>
      </c>
      <c r="M28" s="17">
        <f>AVERAGE(M14:M27)</f>
        <v>0.86552000000000007</v>
      </c>
      <c r="N28" s="19">
        <f>AVERAGE(N14:N27)</f>
        <v>0.69418000000000002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MCE.AARÓN SÁNCHEZ ISIDORO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95" zoomScaleNormal="95" zoomScaleSheetLayoutView="100" workbookViewId="0">
      <selection activeCell="O30" sqref="O30"/>
    </sheetView>
  </sheetViews>
  <sheetFormatPr baseColWidth="10" defaultColWidth="11.42578125" defaultRowHeight="12.75" x14ac:dyDescent="0.2"/>
  <cols>
    <col min="1" max="1" width="34.140625" style="1" customWidth="1"/>
    <col min="2" max="2" width="8.14062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4" t="s">
        <v>36</v>
      </c>
      <c r="F6" s="44"/>
      <c r="G6" s="44"/>
      <c r="H6" s="4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 23 - ENE 24</v>
      </c>
      <c r="M8" s="32"/>
      <c r="N8" s="32"/>
    </row>
    <row r="10" spans="1:14" x14ac:dyDescent="0.2">
      <c r="A10" s="4" t="s">
        <v>8</v>
      </c>
      <c r="B10" s="32" t="str">
        <f>'1'!B10</f>
        <v>MCE.AARÓN SÁNCHEZ ISIDORO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8" t="s">
        <v>38</v>
      </c>
      <c r="B14" s="9" t="s">
        <v>52</v>
      </c>
      <c r="C14" s="9" t="s">
        <v>39</v>
      </c>
      <c r="D14" s="9" t="str">
        <f>'1'!D14</f>
        <v>DLA</v>
      </c>
      <c r="E14" s="9">
        <f>'1'!E14</f>
        <v>32</v>
      </c>
      <c r="F14" s="9">
        <v>31</v>
      </c>
      <c r="G14" s="9"/>
      <c r="H14" s="10">
        <v>0.97</v>
      </c>
      <c r="I14" s="9">
        <v>1</v>
      </c>
      <c r="J14" s="10">
        <v>0.03</v>
      </c>
      <c r="K14" s="9">
        <v>0</v>
      </c>
      <c r="L14" s="10">
        <v>0</v>
      </c>
      <c r="M14" s="10">
        <v>0.89</v>
      </c>
      <c r="N14" s="15">
        <v>0.78120000000000001</v>
      </c>
    </row>
    <row r="15" spans="1:14" s="11" customFormat="1" x14ac:dyDescent="0.2">
      <c r="A15" s="8" t="s">
        <v>40</v>
      </c>
      <c r="B15" s="9" t="s">
        <v>52</v>
      </c>
      <c r="C15" s="9" t="s">
        <v>41</v>
      </c>
      <c r="D15" s="9" t="str">
        <f>'1'!D15</f>
        <v>DLA</v>
      </c>
      <c r="E15" s="9">
        <v>19</v>
      </c>
      <c r="F15" s="9">
        <v>19</v>
      </c>
      <c r="G15" s="9"/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23">
        <v>0.9</v>
      </c>
      <c r="N15" s="15">
        <v>0.84209999999999996</v>
      </c>
    </row>
    <row r="16" spans="1:14" s="11" customFormat="1" x14ac:dyDescent="0.2">
      <c r="A16" s="8" t="s">
        <v>42</v>
      </c>
      <c r="B16" s="9" t="s">
        <v>52</v>
      </c>
      <c r="C16" s="9" t="s">
        <v>45</v>
      </c>
      <c r="D16" s="9" t="s">
        <v>31</v>
      </c>
      <c r="E16" s="9">
        <v>5</v>
      </c>
      <c r="F16" s="9">
        <v>5</v>
      </c>
      <c r="G16" s="9"/>
      <c r="H16" s="10">
        <v>1</v>
      </c>
      <c r="I16" s="9">
        <v>0</v>
      </c>
      <c r="J16" s="10">
        <v>0</v>
      </c>
      <c r="K16" s="9">
        <v>0</v>
      </c>
      <c r="L16" s="10">
        <v>0</v>
      </c>
      <c r="M16" s="23">
        <v>0.8</v>
      </c>
      <c r="N16" s="15">
        <v>0.6</v>
      </c>
    </row>
    <row r="17" spans="1:14" s="11" customFormat="1" ht="25.5" x14ac:dyDescent="0.2">
      <c r="A17" s="8" t="s">
        <v>43</v>
      </c>
      <c r="B17" s="9" t="s">
        <v>52</v>
      </c>
      <c r="C17" s="9" t="s">
        <v>44</v>
      </c>
      <c r="D17" s="9" t="s">
        <v>31</v>
      </c>
      <c r="E17" s="9">
        <v>32</v>
      </c>
      <c r="F17" s="9">
        <v>32</v>
      </c>
      <c r="G17" s="9"/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23">
        <v>0.93</v>
      </c>
      <c r="N17" s="15">
        <v>0.6875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87</v>
      </c>
      <c r="G28" s="17">
        <f>SUM(G14:G27)</f>
        <v>0</v>
      </c>
      <c r="H28" s="18">
        <f>SUM(F28:G28)/E28</f>
        <v>0.98863636363636365</v>
      </c>
      <c r="I28" s="17">
        <f t="shared" ref="I28" si="0">(E28-SUM(F28:G28))-K28</f>
        <v>1</v>
      </c>
      <c r="J28" s="18">
        <f t="shared" ref="J28" si="1">I28/E28</f>
        <v>1.1363636363636364E-2</v>
      </c>
      <c r="K28" s="17">
        <f>SUM(K14:K27)</f>
        <v>0</v>
      </c>
      <c r="L28" s="18">
        <f t="shared" ref="L28" si="2">K28/E28</f>
        <v>0</v>
      </c>
      <c r="M28" s="17">
        <f>AVERAGE(M14:M27)</f>
        <v>0.88</v>
      </c>
      <c r="N28" s="19">
        <f>AVERAGE(N14:N27)</f>
        <v>0.72770000000000001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MCE.AARÓN SÁNCHEZ ISIDORO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Aarón Sánchez Isidoro</cp:lastModifiedBy>
  <cp:revision/>
  <dcterms:created xsi:type="dcterms:W3CDTF">2021-11-22T14:45:25Z</dcterms:created>
  <dcterms:modified xsi:type="dcterms:W3CDTF">2024-01-10T23:53:27Z</dcterms:modified>
  <cp:category/>
  <cp:contentStatus/>
</cp:coreProperties>
</file>