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C:\Users\alvar\OneDrive\Documentos\DOCUMENTOS\SEMESTRE AGOSTO DIC 2023\PARCIAL 1\"/>
    </mc:Choice>
  </mc:AlternateContent>
  <xr:revisionPtr revIDLastSave="0" documentId="13_ncr:1_{F20FBA1E-2761-40DD-97BF-2B5AAB7C54F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8" i="10" l="1"/>
  <c r="N28" i="10"/>
  <c r="N28" i="25" l="1"/>
  <c r="M28" i="25"/>
  <c r="K28" i="25"/>
  <c r="G28" i="25"/>
  <c r="F28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C15" i="22"/>
  <c r="D15" i="22"/>
  <c r="E15" i="22"/>
  <c r="L15" i="22" s="1"/>
  <c r="A15" i="22"/>
  <c r="C16" i="22"/>
  <c r="D16" i="22"/>
  <c r="E16" i="22"/>
  <c r="L16" i="22" s="1"/>
  <c r="A16" i="22"/>
  <c r="C17" i="22"/>
  <c r="D17" i="22"/>
  <c r="E17" i="22"/>
  <c r="H17" i="22" s="1"/>
  <c r="A18" i="22"/>
  <c r="C18" i="22"/>
  <c r="D18" i="22"/>
  <c r="E18" i="22"/>
  <c r="L18" i="22" s="1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L17" i="22"/>
  <c r="F28" i="10"/>
  <c r="E28" i="10"/>
  <c r="L18" i="10"/>
  <c r="I18" i="10"/>
  <c r="L17" i="10"/>
  <c r="L16" i="10"/>
  <c r="I16" i="10"/>
  <c r="L15" i="10"/>
  <c r="I15" i="10"/>
  <c r="L14" i="10"/>
  <c r="I14" i="10"/>
  <c r="I17" i="22" l="1"/>
  <c r="J17" i="22" s="1"/>
  <c r="H15" i="22"/>
  <c r="H16" i="22"/>
  <c r="I16" i="22"/>
  <c r="J16" i="22" s="1"/>
  <c r="I15" i="22"/>
  <c r="J15" i="22" s="1"/>
  <c r="I14" i="22"/>
  <c r="J14" i="22" s="1"/>
  <c r="L14" i="25"/>
  <c r="L15" i="25"/>
  <c r="L16" i="25"/>
  <c r="L17" i="25"/>
  <c r="L18" i="25"/>
  <c r="L19" i="25"/>
  <c r="H14" i="25"/>
  <c r="H15" i="25"/>
  <c r="H16" i="25"/>
  <c r="H17" i="25"/>
  <c r="H18" i="25"/>
  <c r="H19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I18" i="22"/>
  <c r="J18" i="22" s="1"/>
  <c r="L14" i="22"/>
  <c r="E28" i="22"/>
  <c r="I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<sst xmlns="http://schemas.openxmlformats.org/spreadsheetml/2006/main" count="189" uniqueCount="50">
  <si>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</si>
  <si>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</si>
  <si>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</si>
  <si>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</si>
  <si>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</si>
  <si>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</si>
  <si>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</si>
  <si>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</si>
  <si>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</si>
  <si>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</si>
  <si>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</si>
  <si>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</si>
  <si>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</si>
  <si>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</si>
  <si>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</si>
  <si>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</si>
  <si>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</si>
  <si>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</si>
  <si>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</si>
  <si>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</si>
  <si>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</si>
  <si>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</si>
  <si>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</si>
  <si>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</si>
  <si>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</si>
  <si>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</si>
  <si>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</si>
  <si>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</si>
  <si>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</si>
  <si>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</si>
  <si>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</si>
  <si>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INDUSTRIAL</t>
  </si>
  <si>
    <t>MII. ARMANDO ALVARADO ALVARADO</t>
  </si>
  <si>
    <t>IIND</t>
  </si>
  <si>
    <t>T</t>
  </si>
  <si>
    <t>LADM</t>
  </si>
  <si>
    <t>S/E</t>
  </si>
  <si>
    <t>DIBUJO INDUSTRIAL</t>
  </si>
  <si>
    <t>ADMINISTRACION DE LA CALIDAD</t>
  </si>
  <si>
    <t>METROLOGIA Y NORMALIZACION</t>
  </si>
  <si>
    <t>METROLOGIAY NORMALIZACION</t>
  </si>
  <si>
    <t>PRODUCION</t>
  </si>
  <si>
    <t>MTRA. FLOR ILIANA CHONTAL PELAYO</t>
  </si>
  <si>
    <t>101 C</t>
  </si>
  <si>
    <t>301 B</t>
  </si>
  <si>
    <t>301 C</t>
  </si>
  <si>
    <t>505 C</t>
  </si>
  <si>
    <t>605 A</t>
  </si>
  <si>
    <t>SEPTIEMBRE 2023-ENERO 2024</t>
  </si>
  <si>
    <t>PRODUCCION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</si>
</sst>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4" fillId="0" borderId="1" xfId="0" applyFont="1" applyBorder="1" applyAlignment="1">
      <alignment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11205</xdr:colOff>
      <xdr:row>33</xdr:row>
      <xdr:rowOff>78441</xdr:rowOff>
    </xdr:from>
    <xdr:to>
      <xdr:col>3</xdr:col>
      <xdr:colOff>784410</xdr:colOff>
      <xdr:row>33</xdr:row>
      <xdr:rowOff>786092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98" t="44305" r="84668" b="48907"/>
        <a:stretch/>
      </xdr:blipFill>
      <xdr:spPr bwMode="auto">
        <a:xfrm>
          <a:off x="3272117" y="7676029"/>
          <a:ext cx="773205" cy="71885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abSelected="1" zoomScale="85" zoomScaleNormal="85" zoomScaleSheetLayoutView="100" workbookViewId="0">
      <selection activeCell="D22" sqref="D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285156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3" t="s">
        <v>4</v>
      </c>
      <c r="C8" s="33"/>
      <c r="D8" s="14" t="s">
        <v>5</v>
      </c>
      <c r="E8" s="5">
        <v>5</v>
      </c>
      <c r="G8" s="4" t="s">
        <v>6</v>
      </c>
      <c r="H8" s="5">
        <v>4</v>
      </c>
      <c r="I8" s="32" t="s">
        <v>7</v>
      </c>
      <c r="J8" s="32"/>
      <c r="K8" s="32"/>
      <c r="L8" s="33" t="s">
        <v>48</v>
      </c>
      <c r="M8" s="33"/>
      <c r="N8" s="33"/>
    </row>
    <row r="10" spans="1:14" x14ac:dyDescent="0.2">
      <c r="A10" s="4" t="s">
        <v>8</v>
      </c>
      <c r="B10" s="33" t="s">
        <v>32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8" t="s">
        <v>37</v>
      </c>
      <c r="B14" s="9" t="s">
        <v>21</v>
      </c>
      <c r="C14" s="9" t="s">
        <v>43</v>
      </c>
      <c r="D14" s="9" t="s">
        <v>33</v>
      </c>
      <c r="E14" s="9">
        <v>35</v>
      </c>
      <c r="F14" s="9">
        <v>26</v>
      </c>
      <c r="G14" s="9"/>
      <c r="H14" s="10"/>
      <c r="I14" s="9">
        <f t="shared" ref="I14:I28" si="0">(E14-SUM(F14:G14))-K14</f>
        <v>9</v>
      </c>
      <c r="J14" s="10"/>
      <c r="K14" s="9">
        <v>0</v>
      </c>
      <c r="L14" s="10">
        <f t="shared" ref="L14:L28" si="1">K14/E14</f>
        <v>0</v>
      </c>
      <c r="M14" s="9">
        <v>61</v>
      </c>
      <c r="N14" s="15">
        <v>0.74</v>
      </c>
    </row>
    <row r="15" spans="1:14" s="11" customFormat="1" x14ac:dyDescent="0.2">
      <c r="A15" s="8" t="s">
        <v>39</v>
      </c>
      <c r="B15" s="9" t="s">
        <v>21</v>
      </c>
      <c r="C15" s="9" t="s">
        <v>44</v>
      </c>
      <c r="D15" s="9" t="s">
        <v>33</v>
      </c>
      <c r="E15" s="9">
        <v>16</v>
      </c>
      <c r="F15" s="9">
        <v>15</v>
      </c>
      <c r="G15" s="9"/>
      <c r="H15" s="10"/>
      <c r="I15" s="9">
        <f t="shared" si="0"/>
        <v>1</v>
      </c>
      <c r="J15" s="10"/>
      <c r="K15" s="9">
        <v>0</v>
      </c>
      <c r="L15" s="10">
        <f t="shared" si="1"/>
        <v>0</v>
      </c>
      <c r="M15" s="9">
        <v>83</v>
      </c>
      <c r="N15" s="15">
        <v>0.69</v>
      </c>
    </row>
    <row r="16" spans="1:14" s="11" customFormat="1" x14ac:dyDescent="0.2">
      <c r="A16" s="8" t="s">
        <v>40</v>
      </c>
      <c r="B16" s="9" t="s">
        <v>21</v>
      </c>
      <c r="C16" s="9" t="s">
        <v>45</v>
      </c>
      <c r="D16" s="9" t="s">
        <v>33</v>
      </c>
      <c r="E16" s="9">
        <v>22</v>
      </c>
      <c r="F16" s="9">
        <v>18</v>
      </c>
      <c r="G16" s="9"/>
      <c r="H16" s="10"/>
      <c r="I16" s="9">
        <f t="shared" si="0"/>
        <v>4</v>
      </c>
      <c r="J16" s="10"/>
      <c r="K16" s="9">
        <v>0</v>
      </c>
      <c r="L16" s="10">
        <f t="shared" si="1"/>
        <v>0</v>
      </c>
      <c r="M16" s="9">
        <v>70</v>
      </c>
      <c r="N16" s="15">
        <v>0.82</v>
      </c>
    </row>
    <row r="17" spans="1:14" s="11" customFormat="1" x14ac:dyDescent="0.2">
      <c r="A17" s="11" t="s">
        <v>41</v>
      </c>
      <c r="B17" s="9" t="s">
        <v>36</v>
      </c>
      <c r="C17" s="9" t="s">
        <v>46</v>
      </c>
      <c r="D17" s="9" t="s">
        <v>35</v>
      </c>
      <c r="E17" s="9">
        <v>19</v>
      </c>
      <c r="F17" s="9">
        <v>0</v>
      </c>
      <c r="G17" s="9"/>
      <c r="H17" s="10"/>
      <c r="I17" s="9">
        <v>0</v>
      </c>
      <c r="J17" s="10"/>
      <c r="K17" s="9">
        <v>0</v>
      </c>
      <c r="L17" s="10">
        <f t="shared" si="1"/>
        <v>0</v>
      </c>
      <c r="M17" s="9">
        <v>0</v>
      </c>
      <c r="N17" s="15">
        <v>0</v>
      </c>
    </row>
    <row r="18" spans="1:14" s="11" customFormat="1" x14ac:dyDescent="0.2">
      <c r="A18" s="8" t="s">
        <v>38</v>
      </c>
      <c r="B18" s="9" t="s">
        <v>21</v>
      </c>
      <c r="C18" s="9" t="s">
        <v>47</v>
      </c>
      <c r="D18" s="9" t="s">
        <v>35</v>
      </c>
      <c r="E18" s="9">
        <v>4</v>
      </c>
      <c r="F18" s="9">
        <v>4</v>
      </c>
      <c r="G18" s="9"/>
      <c r="H18" s="10"/>
      <c r="I18" s="9">
        <f t="shared" si="0"/>
        <v>0</v>
      </c>
      <c r="J18" s="10"/>
      <c r="K18" s="9">
        <v>0</v>
      </c>
      <c r="L18" s="10">
        <f t="shared" si="1"/>
        <v>0</v>
      </c>
      <c r="M18" s="9">
        <v>83</v>
      </c>
      <c r="N18" s="15">
        <v>0.5</v>
      </c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96</v>
      </c>
      <c r="F28" s="17">
        <f>SUM(F14:F27)</f>
        <v>63</v>
      </c>
      <c r="G28" s="17"/>
      <c r="H28" s="18"/>
      <c r="I28" s="17">
        <f t="shared" si="0"/>
        <v>33</v>
      </c>
      <c r="J28" s="18"/>
      <c r="K28" s="17">
        <v>0</v>
      </c>
      <c r="L28" s="18">
        <f t="shared" si="1"/>
        <v>0</v>
      </c>
      <c r="M28" s="17">
        <f>AVERAGE(M14:M27)</f>
        <v>59.4</v>
      </c>
      <c r="N28" s="19">
        <f>AVERAGE(N14:N27)</f>
        <v>0.55000000000000004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">
        <v>32</v>
      </c>
      <c r="C37" s="39"/>
      <c r="D37" s="39"/>
      <c r="E37" s="13"/>
      <c r="F37" s="13"/>
      <c r="G37" s="40" t="s">
        <v>42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10" zoomScale="85" zoomScaleNormal="85" zoomScaleSheetLayoutView="100" workbookViewId="0">
      <selection activeCell="A22" sqref="A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710937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2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SEPTIEMBRE 2023-ENERO 2024</v>
      </c>
      <c r="M8" s="33"/>
      <c r="N8" s="33"/>
    </row>
    <row r="10" spans="1:14" x14ac:dyDescent="0.2">
      <c r="A10" s="4" t="s">
        <v>8</v>
      </c>
      <c r="B10" s="33" t="str">
        <f>'1'!B10</f>
        <v>MII. ARMANDO ALVARADO ALVARADO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DIBUJO INDUSTRIAL</v>
      </c>
      <c r="B14" s="9"/>
      <c r="C14" s="9" t="str">
        <f>'1'!C14</f>
        <v>101 C</v>
      </c>
      <c r="D14" s="9" t="str">
        <f>'1'!D14</f>
        <v>IIND</v>
      </c>
      <c r="E14" s="9">
        <f>'1'!E14</f>
        <v>35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35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42" t="str">
        <f>'1'!A15</f>
        <v>METROLOGIA Y NORMALIZACION</v>
      </c>
      <c r="B15" s="9"/>
      <c r="C15" s="9" t="str">
        <f>'1'!C15</f>
        <v>301 B</v>
      </c>
      <c r="D15" s="9" t="str">
        <f>'1'!D15</f>
        <v>IIND</v>
      </c>
      <c r="E15" s="9">
        <f>'1'!E15</f>
        <v>16</v>
      </c>
      <c r="F15" s="9"/>
      <c r="G15" s="9"/>
      <c r="H15" s="10">
        <f t="shared" si="0"/>
        <v>0</v>
      </c>
      <c r="I15" s="9">
        <f t="shared" si="1"/>
        <v>16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METROLOGIAY NORMALIZACION</v>
      </c>
      <c r="B16" s="9"/>
      <c r="C16" s="9" t="str">
        <f>'1'!C16</f>
        <v>301 C</v>
      </c>
      <c r="D16" s="9" t="str">
        <f>'1'!D16</f>
        <v>IIND</v>
      </c>
      <c r="E16" s="9">
        <f>'1'!E16</f>
        <v>22</v>
      </c>
      <c r="F16" s="9"/>
      <c r="G16" s="9"/>
      <c r="H16" s="10">
        <f t="shared" si="0"/>
        <v>0</v>
      </c>
      <c r="I16" s="9">
        <f t="shared" si="1"/>
        <v>22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41" t="s">
        <v>49</v>
      </c>
      <c r="B17" s="9"/>
      <c r="C17" s="9" t="str">
        <f>'1'!C17</f>
        <v>505 C</v>
      </c>
      <c r="D17" s="9" t="str">
        <f>'1'!D17</f>
        <v>LADM</v>
      </c>
      <c r="E17" s="9">
        <f>'1'!E17</f>
        <v>19</v>
      </c>
      <c r="F17" s="9"/>
      <c r="G17" s="9"/>
      <c r="H17" s="10">
        <f t="shared" si="0"/>
        <v>0</v>
      </c>
      <c r="I17" s="9">
        <f t="shared" si="1"/>
        <v>19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tr">
        <f>'1'!A18</f>
        <v>ADMINISTRACION DE LA CALIDAD</v>
      </c>
      <c r="B18" s="9"/>
      <c r="C18" s="9" t="str">
        <f>'1'!C18</f>
        <v>605 A</v>
      </c>
      <c r="D18" s="9" t="str">
        <f>'1'!D18</f>
        <v>LADM</v>
      </c>
      <c r="E18" s="9">
        <f>'1'!E18</f>
        <v>4</v>
      </c>
      <c r="F18" s="9"/>
      <c r="G18" s="9"/>
      <c r="H18" s="10">
        <f t="shared" si="0"/>
        <v>0</v>
      </c>
      <c r="I18" s="9">
        <f t="shared" si="1"/>
        <v>4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96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96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MII. ARMANDO ALVARADO ALVARADO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19" zoomScale="85" zoomScaleNormal="85" zoomScaleSheetLayoutView="100" workbookViewId="0">
      <selection activeCell="B1" sqref="B1:N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3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SEPTIEMBRE 2023-ENERO 2024</v>
      </c>
      <c r="M8" s="33"/>
      <c r="N8" s="33"/>
    </row>
    <row r="10" spans="1:14" x14ac:dyDescent="0.2">
      <c r="A10" s="4" t="s">
        <v>8</v>
      </c>
      <c r="B10" s="33" t="str">
        <f>'1'!B10</f>
        <v>MII. ARMANDO ALVARADO ALVARADO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DIBUJO INDUSTRIAL</v>
      </c>
      <c r="B14" s="9"/>
      <c r="C14" s="9" t="str">
        <f>'1'!C14</f>
        <v>101 C</v>
      </c>
      <c r="D14" s="9" t="str">
        <f>'1'!D14</f>
        <v>IIND</v>
      </c>
      <c r="E14" s="9">
        <f>'1'!E14</f>
        <v>35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35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e">
        <f>'1'!#REF!</f>
        <v>#REF!</v>
      </c>
      <c r="B15" s="9"/>
      <c r="C15" s="9" t="str">
        <f>'1'!C15</f>
        <v>301 B</v>
      </c>
      <c r="D15" s="9" t="str">
        <f>'1'!D15</f>
        <v>IIND</v>
      </c>
      <c r="E15" s="9">
        <f>'1'!E15</f>
        <v>16</v>
      </c>
      <c r="F15" s="9"/>
      <c r="G15" s="9"/>
      <c r="H15" s="10">
        <f t="shared" si="0"/>
        <v>0</v>
      </c>
      <c r="I15" s="9">
        <f t="shared" si="1"/>
        <v>16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'1'!A15</f>
        <v>METROLOGIA Y NORMALIZACION</v>
      </c>
      <c r="B16" s="9"/>
      <c r="C16" s="9" t="str">
        <f>'1'!C16</f>
        <v>301 C</v>
      </c>
      <c r="D16" s="9" t="str">
        <f>'1'!D16</f>
        <v>IIND</v>
      </c>
      <c r="E16" s="9">
        <f>'1'!E16</f>
        <v>22</v>
      </c>
      <c r="F16" s="9"/>
      <c r="G16" s="9"/>
      <c r="H16" s="10">
        <f t="shared" si="0"/>
        <v>0</v>
      </c>
      <c r="I16" s="9">
        <f t="shared" si="1"/>
        <v>22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'1'!A16</f>
        <v>METROLOGIAY NORMALIZACION</v>
      </c>
      <c r="B17" s="9"/>
      <c r="C17" s="9" t="str">
        <f>'1'!C17</f>
        <v>505 C</v>
      </c>
      <c r="D17" s="9" t="str">
        <f>'1'!D17</f>
        <v>LADM</v>
      </c>
      <c r="E17" s="9">
        <f>'1'!E17</f>
        <v>19</v>
      </c>
      <c r="F17" s="9"/>
      <c r="G17" s="9"/>
      <c r="H17" s="10">
        <f t="shared" si="0"/>
        <v>0</v>
      </c>
      <c r="I17" s="9">
        <f t="shared" si="1"/>
        <v>19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tr">
        <f>'1'!A18</f>
        <v>ADMINISTRACION DE LA CALIDAD</v>
      </c>
      <c r="B18" s="9"/>
      <c r="C18" s="9" t="str">
        <f>'1'!C18</f>
        <v>605 A</v>
      </c>
      <c r="D18" s="9" t="str">
        <f>'1'!D18</f>
        <v>LADM</v>
      </c>
      <c r="E18" s="9">
        <f>'1'!E18</f>
        <v>4</v>
      </c>
      <c r="F18" s="9"/>
      <c r="G18" s="9"/>
      <c r="H18" s="10">
        <f t="shared" si="0"/>
        <v>0</v>
      </c>
      <c r="I18" s="9">
        <f t="shared" si="1"/>
        <v>4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96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96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MII. ARMANDO ALVARADO ALVARADO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9" zoomScale="85" zoomScaleNormal="85" zoomScaleSheetLayoutView="100" workbookViewId="0">
      <selection activeCell="Q13" sqref="Q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4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SEPTIEMBRE 2023-ENERO 2024</v>
      </c>
      <c r="M8" s="33"/>
      <c r="N8" s="33"/>
    </row>
    <row r="10" spans="1:14" x14ac:dyDescent="0.2">
      <c r="A10" s="4" t="s">
        <v>8</v>
      </c>
      <c r="B10" s="33" t="str">
        <f>'1'!B10</f>
        <v>MII. ARMANDO ALVARADO ALVARADO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DIBUJO INDUSTRIAL</v>
      </c>
      <c r="B14" s="9"/>
      <c r="C14" s="9" t="str">
        <f>'1'!C14</f>
        <v>101 C</v>
      </c>
      <c r="D14" s="9" t="str">
        <f>'1'!D14</f>
        <v>IIND</v>
      </c>
      <c r="E14" s="9">
        <f>'1'!E14</f>
        <v>35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35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e">
        <f>'1'!#REF!</f>
        <v>#REF!</v>
      </c>
      <c r="B15" s="9"/>
      <c r="C15" s="9" t="str">
        <f>'1'!C15</f>
        <v>301 B</v>
      </c>
      <c r="D15" s="9" t="str">
        <f>'1'!D15</f>
        <v>IIND</v>
      </c>
      <c r="E15" s="9">
        <f>'1'!E15</f>
        <v>16</v>
      </c>
      <c r="F15" s="9"/>
      <c r="G15" s="9"/>
      <c r="H15" s="10">
        <f t="shared" si="0"/>
        <v>0</v>
      </c>
      <c r="I15" s="9">
        <f t="shared" si="1"/>
        <v>16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'1'!A15</f>
        <v>METROLOGIA Y NORMALIZACION</v>
      </c>
      <c r="B16" s="9"/>
      <c r="C16" s="9" t="str">
        <f>'1'!C16</f>
        <v>301 C</v>
      </c>
      <c r="D16" s="9" t="str">
        <f>'1'!D16</f>
        <v>IIND</v>
      </c>
      <c r="E16" s="9">
        <f>'1'!E16</f>
        <v>22</v>
      </c>
      <c r="F16" s="9"/>
      <c r="G16" s="9"/>
      <c r="H16" s="10">
        <f t="shared" si="0"/>
        <v>0</v>
      </c>
      <c r="I16" s="9">
        <f t="shared" si="1"/>
        <v>22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'1'!A16</f>
        <v>METROLOGIAY NORMALIZACION</v>
      </c>
      <c r="B17" s="9"/>
      <c r="C17" s="9" t="str">
        <f>'1'!C17</f>
        <v>505 C</v>
      </c>
      <c r="D17" s="9" t="str">
        <f>'1'!D17</f>
        <v>LADM</v>
      </c>
      <c r="E17" s="9">
        <f>'1'!E17</f>
        <v>19</v>
      </c>
      <c r="F17" s="9"/>
      <c r="G17" s="9"/>
      <c r="H17" s="10">
        <f t="shared" si="0"/>
        <v>0</v>
      </c>
      <c r="I17" s="9">
        <f t="shared" si="1"/>
        <v>19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tr">
        <f>'1'!A18</f>
        <v>ADMINISTRACION DE LA CALIDAD</v>
      </c>
      <c r="B18" s="9"/>
      <c r="C18" s="9" t="str">
        <f>'1'!C18</f>
        <v>605 A</v>
      </c>
      <c r="D18" s="9" t="str">
        <f>'1'!D18</f>
        <v>LADM</v>
      </c>
      <c r="E18" s="9">
        <f>'1'!E18</f>
        <v>4</v>
      </c>
      <c r="F18" s="9"/>
      <c r="G18" s="9"/>
      <c r="H18" s="10">
        <f t="shared" si="0"/>
        <v>0</v>
      </c>
      <c r="I18" s="9">
        <f t="shared" si="1"/>
        <v>4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96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96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MII. ARMANDO ALVARADO ALVARADO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F28" sqref="F2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 t="s">
        <v>29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SEPTIEMBRE 2023-ENERO 2024</v>
      </c>
      <c r="M8" s="33"/>
      <c r="N8" s="33"/>
    </row>
    <row r="10" spans="1:14" x14ac:dyDescent="0.2">
      <c r="A10" s="4" t="s">
        <v>8</v>
      </c>
      <c r="B10" s="33" t="str">
        <f>'1'!B10</f>
        <v>MII. ARMANDO ALVARADO ALVARADO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DIBUJO INDUSTRIAL</v>
      </c>
      <c r="B14" s="9" t="s">
        <v>34</v>
      </c>
      <c r="C14" s="9" t="str">
        <f>'1'!C14</f>
        <v>101 C</v>
      </c>
      <c r="D14" s="9" t="str">
        <f>'1'!D14</f>
        <v>IIND</v>
      </c>
      <c r="E14" s="9">
        <f>'1'!E14</f>
        <v>35</v>
      </c>
      <c r="F14" s="9"/>
      <c r="G14" s="9"/>
      <c r="H14" s="10">
        <f t="shared" ref="H14:H19" si="0">F14/E14</f>
        <v>0</v>
      </c>
      <c r="I14" s="9">
        <f t="shared" ref="I14:I28" si="1">(E14-SUM(F14:G14))-K14</f>
        <v>35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e">
        <f>'1'!#REF!</f>
        <v>#REF!</v>
      </c>
      <c r="B15" s="9" t="s">
        <v>34</v>
      </c>
      <c r="C15" s="9" t="str">
        <f>'1'!C15</f>
        <v>301 B</v>
      </c>
      <c r="D15" s="9" t="str">
        <f>'1'!D15</f>
        <v>IIND</v>
      </c>
      <c r="E15" s="9">
        <f>'1'!E15</f>
        <v>16</v>
      </c>
      <c r="F15" s="9"/>
      <c r="G15" s="9"/>
      <c r="H15" s="10">
        <f t="shared" si="0"/>
        <v>0</v>
      </c>
      <c r="I15" s="9">
        <f t="shared" si="1"/>
        <v>16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'1'!A15</f>
        <v>METROLOGIA Y NORMALIZACION</v>
      </c>
      <c r="B16" s="9" t="s">
        <v>34</v>
      </c>
      <c r="C16" s="9" t="str">
        <f>'1'!C16</f>
        <v>301 C</v>
      </c>
      <c r="D16" s="9" t="str">
        <f>'1'!D16</f>
        <v>IIND</v>
      </c>
      <c r="E16" s="9">
        <f>'1'!E16</f>
        <v>22</v>
      </c>
      <c r="F16" s="9"/>
      <c r="G16" s="9"/>
      <c r="H16" s="10">
        <f t="shared" si="0"/>
        <v>0</v>
      </c>
      <c r="I16" s="9">
        <f t="shared" si="1"/>
        <v>22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'1'!A16</f>
        <v>METROLOGIAY NORMALIZACION</v>
      </c>
      <c r="B17" s="9" t="s">
        <v>34</v>
      </c>
      <c r="C17" s="9" t="str">
        <f>'1'!C17</f>
        <v>505 C</v>
      </c>
      <c r="D17" s="9" t="str">
        <f>'1'!D17</f>
        <v>LADM</v>
      </c>
      <c r="E17" s="9">
        <f>'1'!E17</f>
        <v>19</v>
      </c>
      <c r="F17" s="9"/>
      <c r="G17" s="9"/>
      <c r="H17" s="10">
        <f t="shared" si="0"/>
        <v>0</v>
      </c>
      <c r="I17" s="9">
        <f t="shared" si="1"/>
        <v>19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tr">
        <f>'1'!A18</f>
        <v>ADMINISTRACION DE LA CALIDAD</v>
      </c>
      <c r="B18" s="9" t="s">
        <v>34</v>
      </c>
      <c r="C18" s="9" t="str">
        <f>'1'!C18</f>
        <v>605 A</v>
      </c>
      <c r="D18" s="9" t="str">
        <f>'1'!D18</f>
        <v>LADM</v>
      </c>
      <c r="E18" s="9">
        <f>'1'!E18</f>
        <v>4</v>
      </c>
      <c r="F18" s="9"/>
      <c r="G18" s="9"/>
      <c r="H18" s="10">
        <f t="shared" si="0"/>
        <v>0</v>
      </c>
      <c r="I18" s="9">
        <f t="shared" si="1"/>
        <v>4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 t="s">
        <v>34</v>
      </c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96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96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MII. ARMANDO ALVARADO ALVARADO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Armando Alvarado</cp:lastModifiedBy>
  <cp:revision/>
  <dcterms:created xsi:type="dcterms:W3CDTF">2021-11-22T14:45:25Z</dcterms:created>
  <dcterms:modified xsi:type="dcterms:W3CDTF">2023-10-07T17:21:07Z</dcterms:modified>
  <cp:category/>
  <cp:contentStatus/>
</cp:coreProperties>
</file>