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4\"/>
    </mc:Choice>
  </mc:AlternateContent>
  <xr:revisionPtr revIDLastSave="0" documentId="13_ncr:1_{0AD686A7-D81C-4A03-8FF4-FB02EB47667F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9" i="6"/>
  <c r="Q10" i="5"/>
  <c r="Q11" i="5"/>
  <c r="Q12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9" i="3"/>
  <c r="Q40" i="1"/>
  <c r="Q41" i="1"/>
  <c r="Q9" i="1"/>
  <c r="Q11" i="1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8" i="6" l="1"/>
  <c r="N57" i="6"/>
  <c r="N58" i="5"/>
  <c r="L57" i="4"/>
  <c r="L58" i="6"/>
  <c r="L57" i="6"/>
  <c r="K57" i="6"/>
  <c r="K58" i="6"/>
  <c r="K58" i="5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4" i="1"/>
  <c r="L54" i="1"/>
  <c r="M54" i="1"/>
  <c r="N54" i="1"/>
  <c r="O54" i="1"/>
  <c r="P54" i="1"/>
  <c r="J54" i="1"/>
  <c r="Q51" i="1"/>
  <c r="K53" i="1"/>
  <c r="L53" i="1"/>
  <c r="M53" i="1"/>
  <c r="N53" i="1"/>
  <c r="O53" i="1"/>
  <c r="P53" i="1"/>
  <c r="K52" i="1"/>
  <c r="L52" i="1"/>
  <c r="M52" i="1"/>
  <c r="N52" i="1"/>
  <c r="O52" i="1"/>
  <c r="P52" i="1"/>
  <c r="J53" i="1"/>
  <c r="J52" i="1"/>
  <c r="Q57" i="6" l="1"/>
  <c r="Q58" i="4"/>
  <c r="Q57" i="5"/>
  <c r="Q57" i="4"/>
  <c r="Q57" i="3"/>
  <c r="Q48" i="1"/>
  <c r="Q49" i="1"/>
  <c r="Q50" i="1"/>
  <c r="Q22" i="1" l="1"/>
  <c r="Q23" i="1"/>
  <c r="Q25" i="1"/>
  <c r="Q26" i="1"/>
  <c r="Q24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2" i="1"/>
  <c r="Q43" i="1"/>
  <c r="Q44" i="1"/>
  <c r="Q45" i="1"/>
  <c r="Q46" i="1"/>
  <c r="Q47" i="1"/>
  <c r="Q10" i="1"/>
  <c r="Q12" i="1"/>
  <c r="Q13" i="1"/>
  <c r="Q14" i="1"/>
  <c r="Q15" i="1"/>
  <c r="Q16" i="1"/>
  <c r="Q17" i="1"/>
  <c r="Q18" i="1"/>
  <c r="Q19" i="1"/>
  <c r="Q20" i="1"/>
  <c r="Q21" i="1"/>
  <c r="K56" i="1"/>
  <c r="L56" i="1"/>
  <c r="M56" i="1"/>
  <c r="N56" i="1"/>
  <c r="O56" i="1"/>
  <c r="P56" i="1"/>
  <c r="K55" i="1"/>
  <c r="L55" i="1"/>
  <c r="M55" i="1"/>
  <c r="N55" i="1"/>
  <c r="O55" i="1"/>
  <c r="P55" i="1"/>
  <c r="J56" i="1"/>
  <c r="J55" i="1"/>
  <c r="Q54" i="1" l="1"/>
  <c r="Q53" i="1"/>
  <c r="Q52" i="1"/>
  <c r="B10" i="1"/>
  <c r="Q56" i="1" l="1"/>
  <c r="Q55" i="1"/>
</calcChain>
</file>

<file path=xl/sharedStrings.xml><?xml version="1.0" encoding="utf-8"?>
<sst xmlns="http://schemas.openxmlformats.org/spreadsheetml/2006/main" count="328" uniqueCount="222">
  <si>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</si>
  <si>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</si>
  <si>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</si>
  <si>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</si>
  <si>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</si>
  <si>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</si>
  <si>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</si>
  <si>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</si>
  <si>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</si>
  <si>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</si>
  <si>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</si>
  <si>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</si>
  <si>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</si>
  <si>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</si>
  <si>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</si>
  <si>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</si>
  <si>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</si>
  <si>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</si>
  <si>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</si>
  <si>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</si>
  <si>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</si>
  <si>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</si>
  <si>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</si>
  <si>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</si>
  <si>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MONTALVO DOMINGUEZ KIARA VALERIA</t>
  </si>
  <si>
    <t>221U0057</t>
  </si>
  <si>
    <t>221U0060</t>
  </si>
  <si>
    <t>221U0061</t>
  </si>
  <si>
    <t>221U0066</t>
  </si>
  <si>
    <t>221U0078</t>
  </si>
  <si>
    <t>221U0091</t>
  </si>
  <si>
    <t>221U0093</t>
  </si>
  <si>
    <t>221U0101</t>
  </si>
  <si>
    <t>231U0001</t>
  </si>
  <si>
    <t>221U0103</t>
  </si>
  <si>
    <t>221U0105</t>
  </si>
  <si>
    <t>221U0107</t>
  </si>
  <si>
    <t>221U0072</t>
  </si>
  <si>
    <t>221U0133</t>
  </si>
  <si>
    <t>221U0729</t>
  </si>
  <si>
    <t>221U0123</t>
  </si>
  <si>
    <t>221U0124</t>
  </si>
  <si>
    <t>CANSINO DOMINGUEZ WENDY LIZZETH</t>
  </si>
  <si>
    <t>COYOLT LUCIANO KEVIN</t>
  </si>
  <si>
    <t>CRUZ ANDRADE ANGEL DE JESUS</t>
  </si>
  <si>
    <t>HERNANDEZ DOMINGUEZ JULIO CESAR</t>
  </si>
  <si>
    <t>MIXTEGA ANOTA IVAN JAIR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</si>
  <si>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</si>
  <si>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</si>
  <si>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</si>
  <si>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</si>
  <si>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</si>
  <si>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221U0807</t>
  </si>
  <si>
    <t>221U0055</t>
  </si>
  <si>
    <t>221U0065</t>
  </si>
  <si>
    <t>221U0126</t>
  </si>
  <si>
    <t>221U0074</t>
  </si>
  <si>
    <t>221U0077</t>
  </si>
  <si>
    <t>221U0079</t>
  </si>
  <si>
    <t>221U0082</t>
  </si>
  <si>
    <t>221U0134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</si>
  <si>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</si>
  <si>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</si>
  <si>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</si>
  <si>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</si>
  <si>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</si>
  <si>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</si>
  <si>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</si>
  <si>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</si>
  <si>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</si>
  <si>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221U0130</t>
  </si>
  <si>
    <t>RIVERA CHAVEZ JUAN MANUEL</t>
  </si>
  <si>
    <t>ARMANDO ALVARADO ALVARADO</t>
  </si>
  <si>
    <t>211U0208</t>
  </si>
  <si>
    <t>211U0210</t>
  </si>
  <si>
    <t>211U0212</t>
  </si>
  <si>
    <t>211U0214</t>
  </si>
  <si>
    <t>211U0215</t>
  </si>
  <si>
    <t>211U0217</t>
  </si>
  <si>
    <t>211U0437</t>
  </si>
  <si>
    <t>211U0223</t>
  </si>
  <si>
    <t>211U0225</t>
  </si>
  <si>
    <t>211U0226</t>
  </si>
  <si>
    <t>211U0229</t>
  </si>
  <si>
    <t>211U0234</t>
  </si>
  <si>
    <t>211U0235</t>
  </si>
  <si>
    <t>211U0236</t>
  </si>
  <si>
    <t>211U0618</t>
  </si>
  <si>
    <t>211U0242</t>
  </si>
  <si>
    <t>211U0243</t>
  </si>
  <si>
    <t>181U0266</t>
  </si>
  <si>
    <t>211U0249</t>
  </si>
  <si>
    <t>DIBUJO INDUSTRIAL</t>
  </si>
  <si>
    <t>SEPTIEMBRE 2023-ENERO 2024</t>
  </si>
  <si>
    <t>BELLI ARRES LUIS MAURY</t>
  </si>
  <si>
    <t>BONOLA ALFONSO CRISTIAN DE JESUS</t>
  </si>
  <si>
    <t>BUSTAMANTE REYES KARLA</t>
  </si>
  <si>
    <t>CABRERA BAPO MARIA JOSE</t>
  </si>
  <si>
    <t>COUBERT JARAMILLO EMILY AILIN</t>
  </si>
  <si>
    <t>FONSECA LOPEZ EDSON JAIR</t>
  </si>
  <si>
    <t>GARCÌA CRUZ RUTH</t>
  </si>
  <si>
    <t>GONZALEZ ROBLES ADONAY VICENTE</t>
  </si>
  <si>
    <t>GOXCON LARA ERIK EMMANUEL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</si>
  <si>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</si>
  <si>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</si>
  <si>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</si>
  <si>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</si>
  <si>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</si>
  <si>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</si>
  <si>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MINGUEZ RIVERA JACOB</t>
  </si>
  <si>
    <t>ORTIZ APARICIO CONCEPCION DEL CARMEN</t>
  </si>
  <si>
    <t>PIXTA BAXIN ANTONIO</t>
  </si>
  <si>
    <t>POLITO IXTEPAN IVANA YAMILA</t>
  </si>
  <si>
    <t>RAMIREZ ALEGRIA MARCO ANTONIO</t>
  </si>
  <si>
    <t>REYES CAIXBA ALESSANDRO</t>
  </si>
  <si>
    <t>REYES DE DIOS ITZEL DEL CARMEN</t>
  </si>
  <si>
    <t>REYES MENDOZA SANTIAGO DE JESUS</t>
  </si>
  <si>
    <t>SANCHEZ MULATO MIGUEL ANGEL</t>
  </si>
  <si>
    <t>SANCHEZ SINTA FLORISSA</t>
  </si>
  <si>
    <t>TON LOPEZ MARÌA FERNANDA</t>
  </si>
  <si>
    <t>VELASCO CATEMAXCA JESUS</t>
  </si>
  <si>
    <t>VICENTE BOMFIL CITLALLY DEL CARMEN</t>
  </si>
  <si>
    <t>XIMEO TEOBA CRISTHIAN URIEL</t>
  </si>
  <si>
    <t>METROLOGIA Y NORMALIZACION</t>
  </si>
  <si>
    <t>301 B</t>
  </si>
  <si>
    <t>ACOSTA BUSTAMANTE HECTOR JOSE</t>
  </si>
  <si>
    <t>ALEMAN GONZALEZ MARIA FERNANDA</t>
  </si>
  <si>
    <t>ANTELE GARCIA CHELSEA VALERIA</t>
  </si>
  <si>
    <t>CANCINO DOMINGUEZ WENDY</t>
  </si>
  <si>
    <t>DOMINGUEZ GOMEZ MOISES</t>
  </si>
  <si>
    <t>EUGENIO GONZALEZ IRIS ANETE</t>
  </si>
  <si>
    <t>FILIDOR DOMINGUEZ KARLA LIZZET</t>
  </si>
  <si>
    <t>FISCAL MEMECHI JOSE GABRIEL</t>
  </si>
  <si>
    <t>FRANCO ALONSO MARTIN</t>
  </si>
  <si>
    <t>MORA ABRAJAM PARIS ADRIAN</t>
  </si>
  <si>
    <t>RIOS CADENA MARIA JOSE</t>
  </si>
  <si>
    <t>VELEZ SEBA INGRID ARELI</t>
  </si>
  <si>
    <t>ZAVALETA ACOSTA LAURO</t>
  </si>
  <si>
    <t>221U0058</t>
  </si>
  <si>
    <t>211U0555</t>
  </si>
  <si>
    <t>211U0114</t>
  </si>
  <si>
    <t>301 C</t>
  </si>
  <si>
    <t>Andrade Herrera Perla</t>
  </si>
  <si>
    <t>Belli Xala Dana Z</t>
  </si>
  <si>
    <t xml:space="preserve">Bernal Velasco Diana </t>
  </si>
  <si>
    <t xml:space="preserve">Carrera Martinez Andre jalil </t>
  </si>
  <si>
    <t>Dominguez Reyes Karla Michelle</t>
  </si>
  <si>
    <t>Hernandez Zapot Ma Fernanda</t>
  </si>
  <si>
    <t>Hernandez Santos Jaime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</si>
  <si>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</si>
  <si>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</si>
  <si>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</si>
  <si>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</si>
  <si>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</si>
  <si>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Martinez Jessica Alejandra</t>
  </si>
  <si>
    <t>Urieta Martinez Karen de J</t>
  </si>
  <si>
    <t>Vidaña Hernandez Arial Isaias</t>
  </si>
  <si>
    <t>Villafuerte Conchi Ariel M</t>
  </si>
  <si>
    <t>ADMINISTRACION DE LA CALIDAD</t>
  </si>
  <si>
    <t>BAXIN TOTO ITZANAMI</t>
  </si>
  <si>
    <t>MARTINEZ CAGAL SAYURI</t>
  </si>
  <si>
    <t>MENDOZA SANCHEZ ARLET</t>
  </si>
  <si>
    <t>ZETINA AVILA JULIO CESAR</t>
  </si>
  <si>
    <t>211U0015</t>
  </si>
  <si>
    <t>211U0004</t>
  </si>
  <si>
    <t>201U0147</t>
  </si>
  <si>
    <t>211U0017</t>
  </si>
  <si>
    <t>PRODUCCION</t>
  </si>
  <si>
    <t>BAXIN NIETO VALERIA</t>
  </si>
  <si>
    <t>CASAS PIO KAREN MONSERRAT</t>
  </si>
  <si>
    <t>COBIX MARTINEZ ALEJANDRA GUADALUPE</t>
  </si>
  <si>
    <t>GUTIEEREZ ARREZ ANGEL EMMANUEL</t>
  </si>
  <si>
    <t>LOPEZ AGUILERA MITZY Y</t>
  </si>
  <si>
    <t>MACARIO VELASCO JOSE ALBERTO</t>
  </si>
  <si>
    <t>OSTO MACARIO NADIA DEL ROSARIO</t>
  </si>
  <si>
    <t>PAVON BLANCO MIGUEL ANGEL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</si>
  <si>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</si>
  <si>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</si>
  <si>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</si>
  <si>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</si>
  <si>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</si>
  <si>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REYES DOMINGUEZ LUCERO</t>
  </si>
  <si>
    <t>TEGOMA GONZALEZ DAYRA</t>
  </si>
  <si>
    <t>VAZQUEZ CHAPOL KARLA LARISSA</t>
  </si>
  <si>
    <t>VELASCO BAXIN MIGUEL ANGEL</t>
  </si>
  <si>
    <t>XOLO CARDENAS VIRIDIANA</t>
  </si>
  <si>
    <t>XOLO SANTOS ANGELICA</t>
  </si>
  <si>
    <t>605 A</t>
  </si>
  <si>
    <t>101 C</t>
  </si>
  <si>
    <t>231U0015</t>
  </si>
  <si>
    <t>231U0017</t>
  </si>
  <si>
    <t>221U0063</t>
  </si>
  <si>
    <t>231U0020</t>
  </si>
  <si>
    <t>231U0028</t>
  </si>
  <si>
    <t>221U0064</t>
  </si>
  <si>
    <t>221U0086</t>
  </si>
  <si>
    <t>231U0664</t>
  </si>
  <si>
    <t>231U0034</t>
  </si>
  <si>
    <t>231U0036</t>
  </si>
  <si>
    <t>231U0037</t>
  </si>
  <si>
    <t>231U0038</t>
  </si>
  <si>
    <t>231U0046</t>
  </si>
  <si>
    <t>231U0049</t>
  </si>
  <si>
    <t>231U0050</t>
  </si>
  <si>
    <t>231U0052</t>
  </si>
  <si>
    <t>221U0104</t>
  </si>
  <si>
    <t>231U0056</t>
  </si>
  <si>
    <t>231U0058</t>
  </si>
  <si>
    <t>231U0061</t>
  </si>
  <si>
    <t>231U0065</t>
  </si>
  <si>
    <t>221U0111</t>
  </si>
  <si>
    <t>231U0067</t>
  </si>
  <si>
    <t>231U0073</t>
  </si>
  <si>
    <t>231U0074</t>
  </si>
  <si>
    <t>231U0077</t>
  </si>
  <si>
    <t>231U0079</t>
  </si>
  <si>
    <t>231U0083</t>
  </si>
  <si>
    <t>221U0127</t>
  </si>
  <si>
    <t>505 C</t>
  </si>
  <si>
    <t>VILLEGAS CAPI MOISES EMMANUEL</t>
  </si>
  <si>
    <t>221U0125</t>
  </si>
  <si>
    <t>211U0654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</si>
</sst>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58</xdr:row>
      <xdr:rowOff>8504</xdr:rowOff>
    </xdr:from>
    <xdr:to>
      <xdr:col>12</xdr:col>
      <xdr:colOff>348683</xdr:colOff>
      <xdr:row>58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60"/>
  <sheetViews>
    <sheetView zoomScale="112" zoomScaleNormal="112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4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24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4" x14ac:dyDescent="0.25">
      <c r="C4" t="s">
        <v>0</v>
      </c>
      <c r="D4" s="35" t="s">
        <v>92</v>
      </c>
      <c r="E4" s="35"/>
      <c r="F4" s="35"/>
      <c r="G4" s="35"/>
      <c r="I4" t="s">
        <v>1</v>
      </c>
      <c r="J4" s="23" t="s">
        <v>188</v>
      </c>
      <c r="K4" s="23"/>
      <c r="M4" t="s">
        <v>2</v>
      </c>
      <c r="N4" s="36">
        <v>45294</v>
      </c>
      <c r="O4" s="36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23" t="s">
        <v>93</v>
      </c>
      <c r="E6" s="23"/>
      <c r="F6" s="23"/>
      <c r="G6" s="23"/>
      <c r="I6" s="25" t="s">
        <v>22</v>
      </c>
      <c r="J6" s="25"/>
      <c r="K6" s="21" t="s">
        <v>72</v>
      </c>
      <c r="L6" s="21"/>
      <c r="M6" s="21"/>
      <c r="N6" s="21"/>
      <c r="O6" s="21"/>
      <c r="P6" s="2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47"/>
      <c r="T8" s="47"/>
      <c r="U8" s="47"/>
      <c r="V8" s="47"/>
      <c r="W8" s="47"/>
      <c r="X8" s="47"/>
    </row>
    <row r="9" spans="2:24" x14ac:dyDescent="0.25">
      <c r="B9" s="6">
        <v>1</v>
      </c>
      <c r="C9" s="4" t="s">
        <v>189</v>
      </c>
      <c r="D9" s="17" t="s">
        <v>94</v>
      </c>
      <c r="E9" s="18"/>
      <c r="F9" s="18"/>
      <c r="G9" s="18"/>
      <c r="H9" s="18"/>
      <c r="I9" s="19"/>
      <c r="J9" s="4">
        <v>88</v>
      </c>
      <c r="K9" s="4">
        <v>87</v>
      </c>
      <c r="L9" s="4">
        <v>70</v>
      </c>
      <c r="M9" s="4">
        <v>85</v>
      </c>
      <c r="N9" s="4">
        <v>0</v>
      </c>
      <c r="O9" s="4">
        <v>0</v>
      </c>
      <c r="P9" s="4">
        <v>0</v>
      </c>
      <c r="Q9" s="10">
        <f>SUM(J9:P9)/4</f>
        <v>82.5</v>
      </c>
      <c r="S9" s="47"/>
      <c r="T9" s="47"/>
      <c r="U9" s="47"/>
      <c r="V9" s="47"/>
      <c r="W9" s="47"/>
      <c r="X9" s="47"/>
    </row>
    <row r="10" spans="2:24" x14ac:dyDescent="0.25">
      <c r="B10" s="6">
        <f>B9+1</f>
        <v>2</v>
      </c>
      <c r="C10" s="4" t="s">
        <v>190</v>
      </c>
      <c r="D10" s="17" t="s">
        <v>95</v>
      </c>
      <c r="E10" s="18"/>
      <c r="F10" s="18"/>
      <c r="G10" s="18"/>
      <c r="H10" s="18"/>
      <c r="I10" s="19"/>
      <c r="J10" s="4">
        <v>91</v>
      </c>
      <c r="K10" s="4">
        <v>85</v>
      </c>
      <c r="L10" s="4">
        <v>80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7" si="0">SUM(J10:P10)/7</f>
        <v>49.428571428571431</v>
      </c>
    </row>
    <row r="11" spans="2:24" x14ac:dyDescent="0.25">
      <c r="B11" s="6">
        <v>3</v>
      </c>
      <c r="C11" s="4" t="s">
        <v>191</v>
      </c>
      <c r="D11" s="17" t="s">
        <v>96</v>
      </c>
      <c r="E11" s="18"/>
      <c r="F11" s="18"/>
      <c r="G11" s="18"/>
      <c r="H11" s="18"/>
      <c r="I11" s="19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24" x14ac:dyDescent="0.25">
      <c r="B12" s="6">
        <v>4</v>
      </c>
      <c r="C12" s="4" t="s">
        <v>192</v>
      </c>
      <c r="D12" s="17" t="s">
        <v>97</v>
      </c>
      <c r="E12" s="18"/>
      <c r="F12" s="18"/>
      <c r="G12" s="18"/>
      <c r="H12" s="18"/>
      <c r="I12" s="19"/>
      <c r="J12" s="4">
        <v>73</v>
      </c>
      <c r="K12" s="4">
        <v>88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</v>
      </c>
    </row>
    <row r="13" spans="2:24" x14ac:dyDescent="0.25">
      <c r="B13" s="6">
        <v>5</v>
      </c>
      <c r="C13" s="4" t="s">
        <v>54</v>
      </c>
      <c r="D13" s="17" t="s">
        <v>42</v>
      </c>
      <c r="E13" s="18"/>
      <c r="F13" s="18"/>
      <c r="G13" s="18"/>
      <c r="H13" s="18"/>
      <c r="I13" s="19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4" x14ac:dyDescent="0.25">
      <c r="B14" s="6">
        <v>6</v>
      </c>
      <c r="C14" s="4" t="s">
        <v>193</v>
      </c>
      <c r="D14" s="17" t="s">
        <v>98</v>
      </c>
      <c r="E14" s="18"/>
      <c r="F14" s="18"/>
      <c r="G14" s="18"/>
      <c r="H14" s="18"/>
      <c r="I14" s="19"/>
      <c r="J14" s="4">
        <v>71</v>
      </c>
      <c r="K14" s="4">
        <v>82</v>
      </c>
      <c r="L14" s="4">
        <v>82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45.714285714285715</v>
      </c>
    </row>
    <row r="15" spans="2:24" x14ac:dyDescent="0.25">
      <c r="B15" s="6">
        <v>7</v>
      </c>
      <c r="C15" s="4" t="s">
        <v>194</v>
      </c>
      <c r="D15" s="17" t="s">
        <v>99</v>
      </c>
      <c r="E15" s="18"/>
      <c r="F15" s="18"/>
      <c r="G15" s="18"/>
      <c r="H15" s="18"/>
      <c r="I15" s="19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24" x14ac:dyDescent="0.25">
      <c r="B16" s="6">
        <v>8</v>
      </c>
      <c r="C16" s="4" t="s">
        <v>195</v>
      </c>
      <c r="D16" s="17" t="s">
        <v>100</v>
      </c>
      <c r="E16" s="18"/>
      <c r="F16" s="18"/>
      <c r="G16" s="18"/>
      <c r="H16" s="18"/>
      <c r="I16" s="19"/>
      <c r="J16" s="4">
        <v>71</v>
      </c>
      <c r="K16" s="4">
        <v>94</v>
      </c>
      <c r="L16" s="4">
        <v>85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47.857142857142854</v>
      </c>
    </row>
    <row r="17" spans="2:24" x14ac:dyDescent="0.25">
      <c r="B17" s="6">
        <v>9</v>
      </c>
      <c r="C17" s="4" t="s">
        <v>196</v>
      </c>
      <c r="D17" s="17" t="s">
        <v>101</v>
      </c>
      <c r="E17" s="18"/>
      <c r="F17" s="18"/>
      <c r="G17" s="18"/>
      <c r="H17" s="18"/>
      <c r="I17" s="19"/>
      <c r="J17" s="4">
        <v>93</v>
      </c>
      <c r="K17" s="4">
        <v>82</v>
      </c>
      <c r="L17" s="4">
        <v>80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49.285714285714285</v>
      </c>
    </row>
    <row r="18" spans="2:24" x14ac:dyDescent="0.25">
      <c r="B18" s="6">
        <v>10</v>
      </c>
      <c r="C18" s="4" t="s">
        <v>197</v>
      </c>
      <c r="D18" s="17" t="s">
        <v>102</v>
      </c>
      <c r="E18" s="18"/>
      <c r="F18" s="18"/>
      <c r="G18" s="18"/>
      <c r="H18" s="18"/>
      <c r="I18" s="19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4" x14ac:dyDescent="0.25">
      <c r="B19" s="6">
        <v>11</v>
      </c>
      <c r="C19" s="4" t="s">
        <v>198</v>
      </c>
      <c r="D19" s="17" t="s">
        <v>103</v>
      </c>
      <c r="E19" s="18"/>
      <c r="F19" s="18"/>
      <c r="G19" s="18"/>
      <c r="H19" s="18"/>
      <c r="I19" s="19"/>
      <c r="J19" s="4">
        <v>85</v>
      </c>
      <c r="K19" s="4">
        <v>83</v>
      </c>
      <c r="L19" s="4">
        <v>77</v>
      </c>
      <c r="M19" s="4">
        <v>85</v>
      </c>
      <c r="N19" s="4">
        <v>0</v>
      </c>
      <c r="O19" s="4">
        <v>0</v>
      </c>
      <c r="P19" s="4">
        <v>0</v>
      </c>
      <c r="Q19" s="10">
        <f t="shared" si="0"/>
        <v>47.142857142857146</v>
      </c>
    </row>
    <row r="20" spans="2:24" x14ac:dyDescent="0.25">
      <c r="B20" s="6">
        <v>12</v>
      </c>
      <c r="C20" s="4" t="s">
        <v>199</v>
      </c>
      <c r="D20" s="17" t="s">
        <v>104</v>
      </c>
      <c r="E20" s="18"/>
      <c r="F20" s="18"/>
      <c r="G20" s="18"/>
      <c r="H20" s="18"/>
      <c r="I20" s="19"/>
      <c r="J20" s="4">
        <v>75</v>
      </c>
      <c r="K20" s="4">
        <v>86</v>
      </c>
      <c r="L20" s="4">
        <v>75</v>
      </c>
      <c r="M20" s="4">
        <v>85</v>
      </c>
      <c r="N20" s="4">
        <v>0</v>
      </c>
      <c r="O20" s="4">
        <v>0</v>
      </c>
      <c r="P20" s="4">
        <v>0</v>
      </c>
      <c r="Q20" s="10">
        <f t="shared" si="0"/>
        <v>45.857142857142854</v>
      </c>
    </row>
    <row r="21" spans="2:24" x14ac:dyDescent="0.25">
      <c r="B21" s="6">
        <v>13</v>
      </c>
      <c r="C21" s="4" t="s">
        <v>200</v>
      </c>
      <c r="D21" s="17" t="s">
        <v>105</v>
      </c>
      <c r="E21" s="18"/>
      <c r="F21" s="18"/>
      <c r="G21" s="18"/>
      <c r="H21" s="18"/>
      <c r="I21" s="19"/>
      <c r="J21" s="4">
        <v>98</v>
      </c>
      <c r="K21" s="4">
        <v>96</v>
      </c>
      <c r="L21" s="4">
        <v>100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56.285714285714285</v>
      </c>
    </row>
    <row r="22" spans="2:24" x14ac:dyDescent="0.25">
      <c r="B22" s="6">
        <v>14</v>
      </c>
      <c r="C22" s="4" t="s">
        <v>201</v>
      </c>
      <c r="D22" s="17" t="s">
        <v>106</v>
      </c>
      <c r="E22" s="18"/>
      <c r="F22" s="18"/>
      <c r="G22" s="18"/>
      <c r="H22" s="18"/>
      <c r="I22" s="19"/>
      <c r="J22" s="4">
        <v>85</v>
      </c>
      <c r="K22" s="4">
        <v>90</v>
      </c>
      <c r="L22" s="4">
        <v>93</v>
      </c>
      <c r="M22" s="4">
        <v>95</v>
      </c>
      <c r="N22" s="4">
        <v>0</v>
      </c>
      <c r="O22" s="4">
        <v>0</v>
      </c>
      <c r="P22" s="4">
        <v>0</v>
      </c>
      <c r="Q22" s="10">
        <f t="shared" si="0"/>
        <v>51.857142857142854</v>
      </c>
    </row>
    <row r="23" spans="2:24" x14ac:dyDescent="0.25">
      <c r="B23" s="6">
        <v>15</v>
      </c>
      <c r="C23" s="4" t="s">
        <v>202</v>
      </c>
      <c r="D23" s="17" t="s">
        <v>107</v>
      </c>
      <c r="E23" s="18"/>
      <c r="F23" s="18"/>
      <c r="G23" s="18"/>
      <c r="H23" s="18"/>
      <c r="I23" s="19"/>
      <c r="J23" s="4">
        <v>70</v>
      </c>
      <c r="K23" s="4">
        <v>83</v>
      </c>
      <c r="L23" s="4">
        <v>75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44</v>
      </c>
    </row>
    <row r="24" spans="2:24" x14ac:dyDescent="0.25">
      <c r="B24" s="6">
        <v>16</v>
      </c>
      <c r="C24" s="4" t="s">
        <v>204</v>
      </c>
      <c r="D24" s="17" t="s">
        <v>109</v>
      </c>
      <c r="E24" s="18"/>
      <c r="F24" s="18"/>
      <c r="G24" s="18"/>
      <c r="H24" s="18"/>
      <c r="I24" s="19"/>
      <c r="J24" s="4">
        <v>0</v>
      </c>
      <c r="K24" s="4">
        <v>74</v>
      </c>
      <c r="L24" s="4">
        <v>70</v>
      </c>
      <c r="M24" s="4">
        <v>80</v>
      </c>
      <c r="N24" s="4">
        <v>0</v>
      </c>
      <c r="O24" s="4">
        <v>0</v>
      </c>
      <c r="P24" s="4">
        <v>0</v>
      </c>
      <c r="Q24" s="10">
        <f>SUM(J24:P24)/7</f>
        <v>32</v>
      </c>
    </row>
    <row r="25" spans="2:24" x14ac:dyDescent="0.25">
      <c r="B25" s="6">
        <v>17</v>
      </c>
      <c r="C25" s="4" t="s">
        <v>203</v>
      </c>
      <c r="D25" s="17" t="s">
        <v>108</v>
      </c>
      <c r="E25" s="18"/>
      <c r="F25" s="18"/>
      <c r="G25" s="18"/>
      <c r="H25" s="18"/>
      <c r="I25" s="19"/>
      <c r="J25" s="4">
        <v>90</v>
      </c>
      <c r="K25" s="4">
        <v>94</v>
      </c>
      <c r="L25" s="4">
        <v>100</v>
      </c>
      <c r="M25" s="4">
        <v>100</v>
      </c>
      <c r="N25" s="4">
        <v>0</v>
      </c>
      <c r="O25" s="4">
        <v>0</v>
      </c>
      <c r="P25" s="4">
        <v>0</v>
      </c>
      <c r="Q25" s="10">
        <f t="shared" si="0"/>
        <v>54.857142857142854</v>
      </c>
    </row>
    <row r="26" spans="2:24" x14ac:dyDescent="0.25">
      <c r="B26" s="6">
        <v>18</v>
      </c>
      <c r="C26" s="4" t="s">
        <v>32</v>
      </c>
      <c r="D26" s="17" t="s">
        <v>24</v>
      </c>
      <c r="E26" s="18"/>
      <c r="F26" s="18"/>
      <c r="G26" s="18"/>
      <c r="H26" s="18"/>
      <c r="I26" s="19"/>
      <c r="J26" s="4">
        <v>70</v>
      </c>
      <c r="K26" s="4">
        <v>90</v>
      </c>
      <c r="L26" s="4">
        <v>80</v>
      </c>
      <c r="M26" s="4">
        <v>85</v>
      </c>
      <c r="N26" s="4">
        <v>0</v>
      </c>
      <c r="O26" s="4">
        <v>0</v>
      </c>
      <c r="P26" s="4">
        <v>0</v>
      </c>
      <c r="Q26" s="10">
        <f t="shared" si="0"/>
        <v>46.428571428571431</v>
      </c>
    </row>
    <row r="27" spans="2:24" x14ac:dyDescent="0.25">
      <c r="B27" s="6">
        <v>19</v>
      </c>
      <c r="C27" s="4" t="s">
        <v>205</v>
      </c>
      <c r="D27" s="17" t="s">
        <v>110</v>
      </c>
      <c r="E27" s="18"/>
      <c r="F27" s="18"/>
      <c r="G27" s="18"/>
      <c r="H27" s="18"/>
      <c r="I27" s="19"/>
      <c r="J27" s="4">
        <v>88</v>
      </c>
      <c r="K27" s="4">
        <v>90</v>
      </c>
      <c r="L27" s="4">
        <v>85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50.428571428571431</v>
      </c>
    </row>
    <row r="28" spans="2:24" x14ac:dyDescent="0.25">
      <c r="B28" s="6">
        <v>20</v>
      </c>
      <c r="C28" s="4" t="s">
        <v>206</v>
      </c>
      <c r="D28" s="17" t="s">
        <v>111</v>
      </c>
      <c r="E28" s="18"/>
      <c r="F28" s="18"/>
      <c r="G28" s="18"/>
      <c r="H28" s="18"/>
      <c r="I28" s="19"/>
      <c r="J28" s="4">
        <v>85</v>
      </c>
      <c r="K28" s="4">
        <v>91</v>
      </c>
      <c r="L28" s="4">
        <v>85</v>
      </c>
      <c r="M28" s="4">
        <v>90</v>
      </c>
      <c r="N28" s="4">
        <v>0</v>
      </c>
      <c r="O28" s="4">
        <v>0</v>
      </c>
      <c r="P28" s="4">
        <v>0</v>
      </c>
      <c r="Q28" s="10">
        <f t="shared" si="0"/>
        <v>50.142857142857146</v>
      </c>
      <c r="S28" s="45"/>
      <c r="T28" s="45"/>
      <c r="U28" s="45"/>
      <c r="V28" s="45"/>
      <c r="W28" s="45"/>
      <c r="X28" s="45"/>
    </row>
    <row r="29" spans="2:24" x14ac:dyDescent="0.25">
      <c r="B29" s="6">
        <v>21</v>
      </c>
      <c r="C29" s="4" t="s">
        <v>207</v>
      </c>
      <c r="D29" s="17" t="s">
        <v>112</v>
      </c>
      <c r="E29" s="18"/>
      <c r="F29" s="18"/>
      <c r="G29" s="18"/>
      <c r="H29" s="18"/>
      <c r="I29" s="19"/>
      <c r="J29" s="4">
        <v>91</v>
      </c>
      <c r="K29" s="4">
        <v>81</v>
      </c>
      <c r="L29" s="4">
        <v>80</v>
      </c>
      <c r="M29" s="4">
        <v>85</v>
      </c>
      <c r="N29" s="4">
        <v>0</v>
      </c>
      <c r="O29" s="4">
        <v>0</v>
      </c>
      <c r="P29" s="4">
        <v>0</v>
      </c>
      <c r="Q29" s="10">
        <f t="shared" si="0"/>
        <v>48.142857142857146</v>
      </c>
      <c r="S29" s="45"/>
      <c r="T29" s="45"/>
      <c r="U29" s="45"/>
      <c r="V29" s="45"/>
      <c r="W29" s="45"/>
      <c r="X29" s="45"/>
    </row>
    <row r="30" spans="2:24" x14ac:dyDescent="0.25">
      <c r="B30" s="6">
        <v>22</v>
      </c>
      <c r="C30" s="4" t="s">
        <v>208</v>
      </c>
      <c r="D30" s="17" t="s">
        <v>113</v>
      </c>
      <c r="E30" s="18"/>
      <c r="F30" s="18"/>
      <c r="G30" s="18"/>
      <c r="H30" s="18"/>
      <c r="I30" s="19"/>
      <c r="J30" s="4">
        <v>88</v>
      </c>
      <c r="K30" s="4">
        <v>94</v>
      </c>
      <c r="L30" s="4">
        <v>85</v>
      </c>
      <c r="M30" s="4">
        <v>90</v>
      </c>
      <c r="N30" s="4">
        <v>0</v>
      </c>
      <c r="O30" s="4">
        <v>0</v>
      </c>
      <c r="P30" s="4">
        <v>0</v>
      </c>
      <c r="Q30" s="10">
        <f t="shared" si="0"/>
        <v>51</v>
      </c>
      <c r="S30" s="45"/>
      <c r="T30" s="45"/>
      <c r="U30" s="45"/>
      <c r="V30" s="45"/>
      <c r="W30" s="45"/>
      <c r="X30" s="45"/>
    </row>
    <row r="31" spans="2:24" x14ac:dyDescent="0.25">
      <c r="B31" s="6">
        <v>23</v>
      </c>
      <c r="C31" s="4" t="s">
        <v>209</v>
      </c>
      <c r="D31" s="17" t="s">
        <v>114</v>
      </c>
      <c r="E31" s="18"/>
      <c r="F31" s="18"/>
      <c r="G31" s="18"/>
      <c r="H31" s="18"/>
      <c r="I31" s="19"/>
      <c r="J31" s="4">
        <v>83</v>
      </c>
      <c r="K31" s="4">
        <v>80</v>
      </c>
      <c r="L31" s="4">
        <v>70</v>
      </c>
      <c r="M31" s="4">
        <v>80</v>
      </c>
      <c r="N31" s="4">
        <v>0</v>
      </c>
      <c r="O31" s="4">
        <v>0</v>
      </c>
      <c r="P31" s="4">
        <v>0</v>
      </c>
      <c r="Q31" s="10">
        <f t="shared" si="0"/>
        <v>44.714285714285715</v>
      </c>
      <c r="S31" s="45"/>
      <c r="T31" s="45"/>
      <c r="U31" s="45"/>
      <c r="V31" s="45"/>
      <c r="W31" s="45"/>
      <c r="X31" s="45"/>
    </row>
    <row r="32" spans="2:24" x14ac:dyDescent="0.25">
      <c r="B32" s="6">
        <v>24</v>
      </c>
      <c r="C32" s="4" t="s">
        <v>210</v>
      </c>
      <c r="D32" s="17" t="s">
        <v>115</v>
      </c>
      <c r="E32" s="18"/>
      <c r="F32" s="18"/>
      <c r="G32" s="18"/>
      <c r="H32" s="18"/>
      <c r="I32" s="19"/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10</v>
      </c>
      <c r="S32" s="45"/>
      <c r="T32" s="45"/>
      <c r="U32" s="45"/>
      <c r="V32" s="45"/>
      <c r="W32" s="45"/>
      <c r="X32" s="45"/>
    </row>
    <row r="33" spans="2:24" x14ac:dyDescent="0.25">
      <c r="B33" s="6">
        <v>25</v>
      </c>
      <c r="C33" s="4" t="s">
        <v>211</v>
      </c>
      <c r="D33" s="17" t="s">
        <v>116</v>
      </c>
      <c r="E33" s="18"/>
      <c r="F33" s="18"/>
      <c r="G33" s="18"/>
      <c r="H33" s="18"/>
      <c r="I33" s="19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45"/>
      <c r="T33" s="45"/>
      <c r="U33" s="45"/>
      <c r="V33" s="45"/>
      <c r="W33" s="45"/>
      <c r="X33" s="45"/>
    </row>
    <row r="34" spans="2:24" x14ac:dyDescent="0.25">
      <c r="B34" s="6">
        <v>26</v>
      </c>
      <c r="C34" s="4" t="s">
        <v>221</v>
      </c>
      <c r="D34" s="17" t="s">
        <v>71</v>
      </c>
      <c r="E34" s="18"/>
      <c r="F34" s="18"/>
      <c r="G34" s="18"/>
      <c r="H34" s="18"/>
      <c r="I34" s="19"/>
      <c r="J34" s="4">
        <v>87</v>
      </c>
      <c r="K34" s="4">
        <v>88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25</v>
      </c>
      <c r="S34" s="45"/>
      <c r="T34" s="45"/>
      <c r="U34" s="45"/>
      <c r="V34" s="45"/>
      <c r="W34" s="45"/>
      <c r="X34" s="45"/>
    </row>
    <row r="35" spans="2:24" x14ac:dyDescent="0.25">
      <c r="B35" s="6">
        <v>27</v>
      </c>
      <c r="C35" s="4" t="s">
        <v>212</v>
      </c>
      <c r="D35" s="17" t="s">
        <v>117</v>
      </c>
      <c r="E35" s="18"/>
      <c r="F35" s="18"/>
      <c r="G35" s="18"/>
      <c r="H35" s="18"/>
      <c r="I35" s="19"/>
      <c r="J35" s="4">
        <v>80</v>
      </c>
      <c r="K35" s="4">
        <v>76</v>
      </c>
      <c r="L35" s="4">
        <v>76</v>
      </c>
      <c r="M35" s="4">
        <v>80</v>
      </c>
      <c r="N35" s="4">
        <v>0</v>
      </c>
      <c r="O35" s="4">
        <v>0</v>
      </c>
      <c r="P35" s="4">
        <v>0</v>
      </c>
      <c r="Q35" s="10">
        <f t="shared" si="0"/>
        <v>44.571428571428569</v>
      </c>
      <c r="S35" s="45"/>
      <c r="T35" s="45"/>
      <c r="U35" s="45"/>
      <c r="V35" s="45"/>
      <c r="W35" s="45"/>
      <c r="X35" s="45"/>
    </row>
    <row r="36" spans="2:24" x14ac:dyDescent="0.25">
      <c r="B36" s="6">
        <v>28</v>
      </c>
      <c r="C36" s="4" t="s">
        <v>213</v>
      </c>
      <c r="D36" s="17" t="s">
        <v>118</v>
      </c>
      <c r="E36" s="18"/>
      <c r="F36" s="18"/>
      <c r="G36" s="18"/>
      <c r="H36" s="18"/>
      <c r="I36" s="19"/>
      <c r="J36" s="4">
        <v>85</v>
      </c>
      <c r="K36" s="4">
        <v>0</v>
      </c>
      <c r="L36" s="4">
        <v>74</v>
      </c>
      <c r="M36" s="4">
        <v>80</v>
      </c>
      <c r="N36" s="4">
        <v>0</v>
      </c>
      <c r="O36" s="4">
        <v>0</v>
      </c>
      <c r="P36" s="4">
        <v>0</v>
      </c>
      <c r="Q36" s="10">
        <f t="shared" si="0"/>
        <v>34.142857142857146</v>
      </c>
      <c r="S36" s="45"/>
      <c r="T36" s="45"/>
      <c r="U36" s="45"/>
      <c r="V36" s="45"/>
      <c r="W36" s="45"/>
      <c r="X36" s="45"/>
    </row>
    <row r="37" spans="2:24" x14ac:dyDescent="0.25">
      <c r="B37" s="6">
        <v>29</v>
      </c>
      <c r="C37" s="4" t="s">
        <v>214</v>
      </c>
      <c r="D37" s="17" t="s">
        <v>119</v>
      </c>
      <c r="E37" s="18"/>
      <c r="F37" s="18"/>
      <c r="G37" s="18"/>
      <c r="H37" s="18"/>
      <c r="I37" s="19"/>
      <c r="J37" s="4">
        <v>85</v>
      </c>
      <c r="K37" s="4">
        <v>90</v>
      </c>
      <c r="L37" s="4">
        <v>90</v>
      </c>
      <c r="M37" s="4">
        <v>95</v>
      </c>
      <c r="N37" s="4">
        <v>0</v>
      </c>
      <c r="O37" s="4">
        <v>0</v>
      </c>
      <c r="P37" s="4">
        <v>0</v>
      </c>
      <c r="Q37" s="10">
        <f t="shared" si="0"/>
        <v>51.428571428571431</v>
      </c>
      <c r="S37" s="45"/>
      <c r="T37" s="45"/>
      <c r="U37" s="45"/>
      <c r="V37" s="45"/>
      <c r="W37" s="45"/>
      <c r="X37" s="45"/>
    </row>
    <row r="38" spans="2:24" x14ac:dyDescent="0.25">
      <c r="B38" s="6">
        <v>30</v>
      </c>
      <c r="C38" s="4" t="s">
        <v>215</v>
      </c>
      <c r="D38" s="17" t="s">
        <v>120</v>
      </c>
      <c r="E38" s="18"/>
      <c r="F38" s="18"/>
      <c r="G38" s="18"/>
      <c r="H38" s="18"/>
      <c r="I38" s="19"/>
      <c r="J38" s="4">
        <v>86</v>
      </c>
      <c r="K38" s="4">
        <v>86</v>
      </c>
      <c r="L38" s="4">
        <v>93</v>
      </c>
      <c r="M38" s="4">
        <v>95</v>
      </c>
      <c r="N38" s="4">
        <v>0</v>
      </c>
      <c r="O38" s="4">
        <v>0</v>
      </c>
      <c r="P38" s="4">
        <v>0</v>
      </c>
      <c r="Q38" s="10">
        <f t="shared" si="0"/>
        <v>51.428571428571431</v>
      </c>
      <c r="S38" s="45"/>
      <c r="T38" s="45"/>
      <c r="U38" s="45"/>
      <c r="V38" s="45"/>
      <c r="W38" s="45"/>
      <c r="X38" s="45"/>
    </row>
    <row r="39" spans="2:24" x14ac:dyDescent="0.25">
      <c r="B39" s="6">
        <v>31</v>
      </c>
      <c r="C39" s="4" t="s">
        <v>216</v>
      </c>
      <c r="D39" s="17" t="s">
        <v>121</v>
      </c>
      <c r="E39" s="18"/>
      <c r="F39" s="18"/>
      <c r="G39" s="18"/>
      <c r="H39" s="18"/>
      <c r="I39" s="19"/>
      <c r="J39" s="4">
        <v>80</v>
      </c>
      <c r="K39" s="4">
        <v>87</v>
      </c>
      <c r="L39" s="4">
        <v>80</v>
      </c>
      <c r="M39" s="4">
        <v>90</v>
      </c>
      <c r="N39" s="4">
        <v>0</v>
      </c>
      <c r="O39" s="4">
        <v>0</v>
      </c>
      <c r="P39" s="4">
        <v>0</v>
      </c>
      <c r="Q39" s="10">
        <f t="shared" si="0"/>
        <v>48.142857142857146</v>
      </c>
      <c r="S39" s="45"/>
      <c r="T39" s="45"/>
      <c r="U39" s="45"/>
      <c r="V39" s="45"/>
      <c r="W39" s="45"/>
      <c r="X39" s="45"/>
    </row>
    <row r="40" spans="2:24" x14ac:dyDescent="0.25">
      <c r="B40" s="6">
        <v>32</v>
      </c>
      <c r="C40" s="4" t="s">
        <v>220</v>
      </c>
      <c r="D40" s="17" t="s">
        <v>219</v>
      </c>
      <c r="E40" s="18"/>
      <c r="F40" s="18"/>
      <c r="G40" s="18"/>
      <c r="H40" s="18"/>
      <c r="I40" s="19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  <c r="S40" s="46"/>
      <c r="T40" s="46"/>
      <c r="U40" s="46"/>
      <c r="V40" s="46"/>
      <c r="W40" s="46"/>
      <c r="X40" s="46"/>
    </row>
    <row r="41" spans="2:24" x14ac:dyDescent="0.25">
      <c r="B41" s="6">
        <v>33</v>
      </c>
      <c r="C41" s="4" t="s">
        <v>217</v>
      </c>
      <c r="D41" s="17" t="s">
        <v>122</v>
      </c>
      <c r="E41" s="18"/>
      <c r="F41" s="18"/>
      <c r="G41" s="18"/>
      <c r="H41" s="18"/>
      <c r="I41" s="19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  <c r="S41" s="45"/>
      <c r="T41" s="45"/>
      <c r="U41" s="45"/>
      <c r="V41" s="45"/>
      <c r="W41" s="45"/>
      <c r="X41" s="45"/>
    </row>
    <row r="42" spans="2:24" x14ac:dyDescent="0.25">
      <c r="B42" s="6"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  <c r="S42" s="47"/>
      <c r="T42" s="47"/>
      <c r="U42" s="47"/>
      <c r="V42" s="47"/>
      <c r="W42" s="47"/>
      <c r="X42" s="47"/>
    </row>
    <row r="43" spans="2:24" x14ac:dyDescent="0.25">
      <c r="B43" s="6"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  <c r="S43" s="47"/>
      <c r="T43" s="47"/>
      <c r="U43" s="47"/>
      <c r="V43" s="47"/>
      <c r="W43" s="47"/>
      <c r="X43" s="47"/>
    </row>
    <row r="44" spans="2:24" x14ac:dyDescent="0.25">
      <c r="B44" s="6">
        <v>36</v>
      </c>
      <c r="C44" s="7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24" x14ac:dyDescent="0.25">
      <c r="B45" s="6"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24" x14ac:dyDescent="0.25">
      <c r="B46" s="6"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24" x14ac:dyDescent="0.25">
      <c r="B47" s="6"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4" x14ac:dyDescent="0.25">
      <c r="B48" s="6"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ref="Q48:Q51" si="1">SUM(J48:P48)/7</f>
        <v>0</v>
      </c>
    </row>
    <row r="49" spans="2:17" x14ac:dyDescent="0.25">
      <c r="B49" s="6"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si="1"/>
        <v>0</v>
      </c>
    </row>
    <row r="50" spans="2:17" x14ac:dyDescent="0.25">
      <c r="B50" s="6"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>
        <v>43</v>
      </c>
      <c r="C51" s="3"/>
      <c r="D51" s="28"/>
      <c r="E51" s="29"/>
      <c r="F51" s="29"/>
      <c r="G51" s="29"/>
      <c r="H51" s="29"/>
      <c r="I51" s="30"/>
      <c r="J51" s="3"/>
      <c r="K51" s="3"/>
      <c r="L51" s="3"/>
      <c r="M51" s="3"/>
      <c r="N51" s="3"/>
      <c r="O51" s="3"/>
      <c r="P51" s="3"/>
      <c r="Q51" s="10">
        <f t="shared" si="1"/>
        <v>0</v>
      </c>
    </row>
    <row r="52" spans="2:17" x14ac:dyDescent="0.25">
      <c r="C52" s="25"/>
      <c r="D52" s="25"/>
      <c r="E52" s="1"/>
      <c r="H52" s="32" t="s">
        <v>19</v>
      </c>
      <c r="I52" s="32"/>
      <c r="J52" s="11">
        <f>COUNTIF(J9:J51,"&gt;=70")</f>
        <v>26</v>
      </c>
      <c r="K52" s="11">
        <f>COUNTIF(K9:K51,"&gt;=70")</f>
        <v>25</v>
      </c>
      <c r="L52" s="11">
        <f>COUNTIF(L9:L51,"&gt;=70")</f>
        <v>23</v>
      </c>
      <c r="M52" s="11">
        <f>COUNTIF(M9:M51,"&gt;=70")</f>
        <v>23</v>
      </c>
      <c r="N52" s="11">
        <f>COUNTIF(N9:N51,"&gt;=70")</f>
        <v>0</v>
      </c>
      <c r="O52" s="11">
        <f>COUNTIF(O9:O51,"&gt;=70")</f>
        <v>0</v>
      </c>
      <c r="P52" s="11">
        <f>COUNTIF(P9:P51,"&gt;=70")</f>
        <v>0</v>
      </c>
      <c r="Q52" s="15">
        <f>COUNTIF(Q9:Q47,"&gt;=70")</f>
        <v>1</v>
      </c>
    </row>
    <row r="53" spans="2:17" x14ac:dyDescent="0.25">
      <c r="C53" s="25"/>
      <c r="D53" s="25"/>
      <c r="E53" s="8"/>
      <c r="H53" s="33" t="s">
        <v>20</v>
      </c>
      <c r="I53" s="33"/>
      <c r="J53" s="12">
        <f>COUNTIF(J9:J51,"&lt;70")</f>
        <v>7</v>
      </c>
      <c r="K53" s="12">
        <f>COUNTIF(K9:K51,"&lt;70")</f>
        <v>8</v>
      </c>
      <c r="L53" s="12">
        <f>COUNTIF(L9:L51,"&lt;70")</f>
        <v>10</v>
      </c>
      <c r="M53" s="12">
        <f>COUNTIF(M9:M51,"&lt;70")</f>
        <v>10</v>
      </c>
      <c r="N53" s="12">
        <f>COUNTIF(N9:N51,"&lt;70")</f>
        <v>33</v>
      </c>
      <c r="O53" s="12">
        <f>COUNTIF(O9:O51,"&lt;70")</f>
        <v>33</v>
      </c>
      <c r="P53" s="12">
        <f>COUNTIF(P9:P51,"&lt;70")</f>
        <v>33</v>
      </c>
      <c r="Q53" s="12">
        <f>COUNTIF(Q9:Q51,"&lt;70")</f>
        <v>42</v>
      </c>
    </row>
    <row r="54" spans="2:17" x14ac:dyDescent="0.25">
      <c r="C54" s="25"/>
      <c r="D54" s="25"/>
      <c r="E54" s="25"/>
      <c r="H54" s="33" t="s">
        <v>21</v>
      </c>
      <c r="I54" s="33"/>
      <c r="J54" s="12">
        <f>COUNT(J9:J51)</f>
        <v>33</v>
      </c>
      <c r="K54" s="12">
        <f>COUNT(K9:K51)</f>
        <v>33</v>
      </c>
      <c r="L54" s="12">
        <f>COUNT(L9:L51)</f>
        <v>33</v>
      </c>
      <c r="M54" s="12">
        <f>COUNT(M9:M51)</f>
        <v>33</v>
      </c>
      <c r="N54" s="12">
        <f>COUNT(N9:N51)</f>
        <v>33</v>
      </c>
      <c r="O54" s="12">
        <f>COUNT(O9:O51)</f>
        <v>33</v>
      </c>
      <c r="P54" s="12">
        <f>COUNT(P9:P51)</f>
        <v>33</v>
      </c>
      <c r="Q54" s="12">
        <f>COUNT(Q9:Q51)</f>
        <v>43</v>
      </c>
    </row>
    <row r="55" spans="2:17" x14ac:dyDescent="0.25">
      <c r="C55" s="25"/>
      <c r="D55" s="25"/>
      <c r="E55" s="1"/>
      <c r="H55" s="34" t="s">
        <v>16</v>
      </c>
      <c r="I55" s="34"/>
      <c r="J55" s="13">
        <f>J52/J54</f>
        <v>0.78787878787878785</v>
      </c>
      <c r="K55" s="14">
        <f t="shared" ref="K55:Q55" si="2">K52/K54</f>
        <v>0.75757575757575757</v>
      </c>
      <c r="L55" s="14">
        <f t="shared" si="2"/>
        <v>0.69696969696969702</v>
      </c>
      <c r="M55" s="14">
        <f t="shared" si="2"/>
        <v>0.69696969696969702</v>
      </c>
      <c r="N55" s="14">
        <f t="shared" si="2"/>
        <v>0</v>
      </c>
      <c r="O55" s="14">
        <f t="shared" si="2"/>
        <v>0</v>
      </c>
      <c r="P55" s="14">
        <f t="shared" si="2"/>
        <v>0</v>
      </c>
      <c r="Q55" s="14">
        <f t="shared" si="2"/>
        <v>2.3255813953488372E-2</v>
      </c>
    </row>
    <row r="56" spans="2:17" x14ac:dyDescent="0.25">
      <c r="C56" s="25"/>
      <c r="D56" s="25"/>
      <c r="E56" s="1"/>
      <c r="H56" s="34" t="s">
        <v>17</v>
      </c>
      <c r="I56" s="34"/>
      <c r="J56" s="13">
        <f>J53/J54</f>
        <v>0.21212121212121213</v>
      </c>
      <c r="K56" s="13">
        <f t="shared" ref="K56:Q56" si="3">K53/K54</f>
        <v>0.24242424242424243</v>
      </c>
      <c r="L56" s="14">
        <f t="shared" si="3"/>
        <v>0.30303030303030304</v>
      </c>
      <c r="M56" s="14">
        <f t="shared" si="3"/>
        <v>0.30303030303030304</v>
      </c>
      <c r="N56" s="14">
        <f t="shared" si="3"/>
        <v>1</v>
      </c>
      <c r="O56" s="14">
        <f t="shared" si="3"/>
        <v>1</v>
      </c>
      <c r="P56" s="14">
        <f t="shared" si="3"/>
        <v>1</v>
      </c>
      <c r="Q56" s="14">
        <f t="shared" si="3"/>
        <v>0.97674418604651159</v>
      </c>
    </row>
    <row r="57" spans="2:17" x14ac:dyDescent="0.25">
      <c r="C57" s="25"/>
      <c r="D57" s="25"/>
      <c r="E57" s="8"/>
    </row>
    <row r="58" spans="2:17" x14ac:dyDescent="0.25">
      <c r="C58" s="1"/>
      <c r="D58" s="1"/>
      <c r="E58" s="8"/>
    </row>
    <row r="59" spans="2:17" ht="30" customHeight="1" x14ac:dyDescent="0.25">
      <c r="J59" s="27"/>
      <c r="K59" s="27"/>
      <c r="L59" s="27"/>
      <c r="M59" s="27"/>
      <c r="N59" s="27"/>
      <c r="O59" s="27"/>
      <c r="P59" s="27"/>
    </row>
    <row r="60" spans="2:17" x14ac:dyDescent="0.25">
      <c r="J60" s="26" t="s">
        <v>18</v>
      </c>
      <c r="K60" s="26"/>
      <c r="L60" s="26"/>
      <c r="M60" s="26"/>
      <c r="N60" s="26"/>
      <c r="O60" s="26"/>
      <c r="P60" s="26"/>
    </row>
  </sheetData>
  <mergeCells count="78">
    <mergeCell ref="S36:X36"/>
    <mergeCell ref="S37:X37"/>
    <mergeCell ref="S38:X38"/>
    <mergeCell ref="S39:X39"/>
    <mergeCell ref="S41:X41"/>
    <mergeCell ref="S33:X33"/>
    <mergeCell ref="S34:X34"/>
    <mergeCell ref="S35:X35"/>
    <mergeCell ref="S28:X28"/>
    <mergeCell ref="S29:X29"/>
    <mergeCell ref="S30:X30"/>
    <mergeCell ref="S31:X31"/>
    <mergeCell ref="S32:X32"/>
    <mergeCell ref="C3:P3"/>
    <mergeCell ref="C56:D56"/>
    <mergeCell ref="C57:D57"/>
    <mergeCell ref="C55:D55"/>
    <mergeCell ref="C54:E54"/>
    <mergeCell ref="H52:I52"/>
    <mergeCell ref="H53:I53"/>
    <mergeCell ref="H54:I54"/>
    <mergeCell ref="H55:I55"/>
    <mergeCell ref="H56:I56"/>
    <mergeCell ref="D4:G4"/>
    <mergeCell ref="D18:I18"/>
    <mergeCell ref="D19:I19"/>
    <mergeCell ref="D20:I20"/>
    <mergeCell ref="J4:K4"/>
    <mergeCell ref="N4:O4"/>
    <mergeCell ref="J60:P60"/>
    <mergeCell ref="C53:D53"/>
    <mergeCell ref="J59:P59"/>
    <mergeCell ref="D26:I26"/>
    <mergeCell ref="D24:I24"/>
    <mergeCell ref="C52:D52"/>
    <mergeCell ref="D48:I48"/>
    <mergeCell ref="D49:I49"/>
    <mergeCell ref="D50:I50"/>
    <mergeCell ref="D51:I51"/>
    <mergeCell ref="D47:I47"/>
    <mergeCell ref="D33:I33"/>
    <mergeCell ref="D34:I34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7:I37"/>
    <mergeCell ref="D38:I38"/>
    <mergeCell ref="D39:I39"/>
    <mergeCell ref="D41:I41"/>
    <mergeCell ref="D42:I42"/>
    <mergeCell ref="D32:I32"/>
    <mergeCell ref="D22:I22"/>
    <mergeCell ref="D35:I35"/>
    <mergeCell ref="D36:I36"/>
    <mergeCell ref="D43:I43"/>
    <mergeCell ref="D23:I23"/>
    <mergeCell ref="D25:I25"/>
    <mergeCell ref="D40:I4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98" zoomScaleNormal="98" workbookViewId="0">
      <selection activeCell="U6" sqref="U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5" t="s">
        <v>123</v>
      </c>
      <c r="E4" s="35"/>
      <c r="F4" s="35"/>
      <c r="G4" s="35"/>
      <c r="I4" t="s">
        <v>1</v>
      </c>
      <c r="J4" s="41" t="s">
        <v>141</v>
      </c>
      <c r="K4" s="41"/>
      <c r="M4" t="s">
        <v>2</v>
      </c>
      <c r="N4" s="36">
        <v>45294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93</v>
      </c>
      <c r="E6" s="23"/>
      <c r="F6" s="23"/>
      <c r="G6" s="23"/>
      <c r="I6" s="25" t="s">
        <v>22</v>
      </c>
      <c r="J6" s="25"/>
      <c r="K6" s="21" t="s">
        <v>72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52</v>
      </c>
      <c r="D9" s="37" t="s">
        <v>125</v>
      </c>
      <c r="E9" s="38"/>
      <c r="F9" s="38"/>
      <c r="G9" s="38"/>
      <c r="H9" s="38"/>
      <c r="I9" s="39"/>
      <c r="J9" s="4">
        <v>72</v>
      </c>
      <c r="K9" s="4">
        <v>87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79.666666666666671</v>
      </c>
    </row>
    <row r="10" spans="2:18" x14ac:dyDescent="0.25">
      <c r="B10" s="6">
        <f>B9+1</f>
        <v>2</v>
      </c>
      <c r="C10" s="3" t="s">
        <v>53</v>
      </c>
      <c r="D10" s="37" t="s">
        <v>126</v>
      </c>
      <c r="E10" s="38"/>
      <c r="F10" s="38"/>
      <c r="G10" s="38"/>
      <c r="H10" s="38"/>
      <c r="I10" s="39"/>
      <c r="J10" s="4">
        <v>96</v>
      </c>
      <c r="K10" s="4">
        <v>70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0" si="0">SUM(J10:P10)/3</f>
        <v>83.666666666666671</v>
      </c>
    </row>
    <row r="11" spans="2:18" x14ac:dyDescent="0.25">
      <c r="B11" s="6">
        <f t="shared" ref="B11:B53" si="1">B10+1</f>
        <v>3</v>
      </c>
      <c r="C11" s="3" t="s">
        <v>138</v>
      </c>
      <c r="D11" s="37" t="s">
        <v>127</v>
      </c>
      <c r="E11" s="38"/>
      <c r="F11" s="38"/>
      <c r="G11" s="38"/>
      <c r="H11" s="38"/>
      <c r="I11" s="39"/>
      <c r="J11" s="4">
        <v>96</v>
      </c>
      <c r="K11" s="4">
        <v>90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88.666666666666671</v>
      </c>
    </row>
    <row r="12" spans="2:18" x14ac:dyDescent="0.25">
      <c r="B12" s="6">
        <f t="shared" si="1"/>
        <v>4</v>
      </c>
      <c r="C12" s="3" t="s">
        <v>54</v>
      </c>
      <c r="D12" s="37" t="s">
        <v>128</v>
      </c>
      <c r="E12" s="38"/>
      <c r="F12" s="38"/>
      <c r="G12" s="38"/>
      <c r="H12" s="38"/>
      <c r="I12" s="39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C13" s="3" t="s">
        <v>55</v>
      </c>
      <c r="D13" s="37" t="s">
        <v>43</v>
      </c>
      <c r="E13" s="38"/>
      <c r="F13" s="38"/>
      <c r="G13" s="38"/>
      <c r="H13" s="38"/>
      <c r="I13" s="39"/>
      <c r="J13" s="4">
        <v>92</v>
      </c>
      <c r="K13" s="4">
        <v>95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94</v>
      </c>
    </row>
    <row r="14" spans="2:18" x14ac:dyDescent="0.25">
      <c r="B14" s="6">
        <f t="shared" si="1"/>
        <v>6</v>
      </c>
      <c r="C14" s="3" t="s">
        <v>56</v>
      </c>
      <c r="D14" s="37" t="s">
        <v>44</v>
      </c>
      <c r="E14" s="38"/>
      <c r="F14" s="38"/>
      <c r="G14" s="38"/>
      <c r="H14" s="38"/>
      <c r="I14" s="39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</v>
      </c>
    </row>
    <row r="15" spans="2:18" x14ac:dyDescent="0.25">
      <c r="B15" s="6">
        <f t="shared" si="1"/>
        <v>7</v>
      </c>
      <c r="C15" s="3" t="s">
        <v>57</v>
      </c>
      <c r="D15" s="37" t="s">
        <v>129</v>
      </c>
      <c r="E15" s="38"/>
      <c r="F15" s="38"/>
      <c r="G15" s="38"/>
      <c r="H15" s="38"/>
      <c r="I15" s="39"/>
      <c r="J15" s="4">
        <v>71</v>
      </c>
      <c r="K15" s="4">
        <v>75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75.333333333333329</v>
      </c>
    </row>
    <row r="16" spans="2:18" x14ac:dyDescent="0.25">
      <c r="B16" s="6">
        <f t="shared" si="1"/>
        <v>8</v>
      </c>
      <c r="C16" s="3" t="s">
        <v>58</v>
      </c>
      <c r="D16" s="37" t="s">
        <v>130</v>
      </c>
      <c r="E16" s="38"/>
      <c r="F16" s="38"/>
      <c r="G16" s="38"/>
      <c r="H16" s="38"/>
      <c r="I16" s="39"/>
      <c r="J16" s="4">
        <v>90</v>
      </c>
      <c r="K16" s="4">
        <v>93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87.666666666666671</v>
      </c>
    </row>
    <row r="17" spans="2:17" x14ac:dyDescent="0.25">
      <c r="B17" s="6">
        <f t="shared" si="1"/>
        <v>9</v>
      </c>
      <c r="C17" s="3" t="s">
        <v>59</v>
      </c>
      <c r="D17" s="37" t="s">
        <v>131</v>
      </c>
      <c r="E17" s="38"/>
      <c r="F17" s="38"/>
      <c r="G17" s="38"/>
      <c r="H17" s="38"/>
      <c r="I17" s="39"/>
      <c r="J17" s="4">
        <v>96</v>
      </c>
      <c r="K17" s="4">
        <v>87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94.333333333333329</v>
      </c>
    </row>
    <row r="18" spans="2:17" x14ac:dyDescent="0.25">
      <c r="B18" s="6">
        <f t="shared" si="1"/>
        <v>10</v>
      </c>
      <c r="C18" s="3" t="s">
        <v>60</v>
      </c>
      <c r="D18" s="37" t="s">
        <v>132</v>
      </c>
      <c r="E18" s="38"/>
      <c r="F18" s="38"/>
      <c r="G18" s="38"/>
      <c r="H18" s="38"/>
      <c r="I18" s="39"/>
      <c r="J18" s="4">
        <v>96</v>
      </c>
      <c r="K18" s="4">
        <v>87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94.333333333333329</v>
      </c>
    </row>
    <row r="19" spans="2:17" x14ac:dyDescent="0.25">
      <c r="B19" s="6">
        <f t="shared" si="1"/>
        <v>11</v>
      </c>
      <c r="C19" s="3" t="s">
        <v>139</v>
      </c>
      <c r="D19" s="37" t="s">
        <v>133</v>
      </c>
      <c r="E19" s="38"/>
      <c r="F19" s="38"/>
      <c r="G19" s="38"/>
      <c r="H19" s="38"/>
      <c r="I19" s="3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3" t="s">
        <v>61</v>
      </c>
      <c r="D20" s="37" t="s">
        <v>45</v>
      </c>
      <c r="E20" s="38"/>
      <c r="F20" s="38"/>
      <c r="G20" s="38"/>
      <c r="H20" s="38"/>
      <c r="I20" s="39"/>
      <c r="J20" s="4">
        <v>0</v>
      </c>
      <c r="K20" s="4">
        <v>92</v>
      </c>
      <c r="L20" s="4">
        <v>75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55.666666666666664</v>
      </c>
    </row>
    <row r="21" spans="2:17" x14ac:dyDescent="0.25">
      <c r="B21" s="6">
        <f t="shared" si="1"/>
        <v>13</v>
      </c>
      <c r="C21" s="3" t="s">
        <v>62</v>
      </c>
      <c r="D21" s="37" t="s">
        <v>46</v>
      </c>
      <c r="E21" s="38"/>
      <c r="F21" s="38"/>
      <c r="G21" s="38"/>
      <c r="H21" s="38"/>
      <c r="I21" s="39"/>
      <c r="J21" s="4">
        <v>90</v>
      </c>
      <c r="K21" s="4">
        <v>93</v>
      </c>
      <c r="L21" s="4">
        <v>100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94.333333333333329</v>
      </c>
    </row>
    <row r="22" spans="2:17" x14ac:dyDescent="0.25">
      <c r="B22" s="6">
        <f t="shared" si="1"/>
        <v>14</v>
      </c>
      <c r="C22" s="3" t="s">
        <v>63</v>
      </c>
      <c r="D22" s="37" t="s">
        <v>134</v>
      </c>
      <c r="E22" s="38"/>
      <c r="F22" s="38"/>
      <c r="G22" s="38"/>
      <c r="H22" s="38"/>
      <c r="I22" s="39"/>
      <c r="J22" s="4">
        <v>93</v>
      </c>
      <c r="K22" s="4">
        <v>80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91</v>
      </c>
    </row>
    <row r="23" spans="2:17" x14ac:dyDescent="0.25">
      <c r="B23" s="6">
        <f t="shared" si="1"/>
        <v>15</v>
      </c>
      <c r="C23" s="3" t="s">
        <v>64</v>
      </c>
      <c r="D23" s="37" t="s">
        <v>47</v>
      </c>
      <c r="E23" s="38"/>
      <c r="F23" s="38"/>
      <c r="G23" s="38"/>
      <c r="H23" s="38"/>
      <c r="I23" s="39"/>
      <c r="J23" s="4">
        <v>80</v>
      </c>
      <c r="K23" s="4">
        <v>77</v>
      </c>
      <c r="L23" s="4">
        <v>97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84.666666666666671</v>
      </c>
    </row>
    <row r="24" spans="2:17" x14ac:dyDescent="0.25">
      <c r="B24" s="6">
        <f t="shared" si="1"/>
        <v>16</v>
      </c>
      <c r="C24" s="3" t="s">
        <v>140</v>
      </c>
      <c r="D24" s="37" t="s">
        <v>135</v>
      </c>
      <c r="E24" s="38"/>
      <c r="F24" s="38"/>
      <c r="G24" s="38"/>
      <c r="H24" s="38"/>
      <c r="I24" s="39"/>
      <c r="J24" s="4">
        <v>73</v>
      </c>
      <c r="K24" s="4">
        <v>87</v>
      </c>
      <c r="L24" s="4">
        <v>78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79.333333333333329</v>
      </c>
    </row>
    <row r="25" spans="2:17" x14ac:dyDescent="0.25">
      <c r="B25" s="6">
        <f t="shared" si="1"/>
        <v>17</v>
      </c>
      <c r="C25" s="3" t="s">
        <v>65</v>
      </c>
      <c r="D25" s="37" t="s">
        <v>48</v>
      </c>
      <c r="E25" s="38"/>
      <c r="F25" s="38"/>
      <c r="G25" s="38"/>
      <c r="H25" s="38"/>
      <c r="I25" s="39"/>
      <c r="J25" s="4">
        <v>96</v>
      </c>
      <c r="K25" s="4">
        <v>82</v>
      </c>
      <c r="L25" s="4">
        <v>88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88.666666666666671</v>
      </c>
    </row>
    <row r="26" spans="2:17" x14ac:dyDescent="0.25">
      <c r="B26" s="6">
        <f t="shared" si="1"/>
        <v>18</v>
      </c>
      <c r="C26" s="3" t="s">
        <v>66</v>
      </c>
      <c r="D26" s="37" t="s">
        <v>49</v>
      </c>
      <c r="E26" s="38"/>
      <c r="F26" s="38"/>
      <c r="G26" s="38"/>
      <c r="H26" s="38"/>
      <c r="I26" s="39"/>
      <c r="J26" s="4">
        <v>91</v>
      </c>
      <c r="K26" s="4">
        <v>77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84.333333333333329</v>
      </c>
    </row>
    <row r="27" spans="2:17" x14ac:dyDescent="0.25">
      <c r="B27" s="6">
        <f t="shared" si="1"/>
        <v>19</v>
      </c>
      <c r="C27" s="3" t="s">
        <v>67</v>
      </c>
      <c r="D27" s="37" t="s">
        <v>50</v>
      </c>
      <c r="E27" s="38"/>
      <c r="F27" s="38"/>
      <c r="G27" s="38"/>
      <c r="H27" s="38"/>
      <c r="I27" s="39"/>
      <c r="J27" s="4">
        <v>0</v>
      </c>
      <c r="K27" s="4">
        <v>0</v>
      </c>
      <c r="L27" s="4">
        <v>85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28.333333333333332</v>
      </c>
    </row>
    <row r="28" spans="2:17" x14ac:dyDescent="0.25">
      <c r="B28" s="6">
        <f t="shared" si="1"/>
        <v>20</v>
      </c>
      <c r="C28" s="3" t="s">
        <v>68</v>
      </c>
      <c r="D28" s="37" t="s">
        <v>51</v>
      </c>
      <c r="E28" s="38"/>
      <c r="F28" s="38"/>
      <c r="G28" s="38"/>
      <c r="H28" s="38"/>
      <c r="I28" s="39"/>
      <c r="J28" s="4">
        <v>90</v>
      </c>
      <c r="K28" s="4">
        <v>85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88.333333333333329</v>
      </c>
    </row>
    <row r="29" spans="2:17" x14ac:dyDescent="0.25">
      <c r="B29" s="6">
        <f t="shared" si="1"/>
        <v>21</v>
      </c>
      <c r="C29" s="3" t="s">
        <v>69</v>
      </c>
      <c r="D29" s="37" t="s">
        <v>136</v>
      </c>
      <c r="E29" s="38"/>
      <c r="F29" s="38"/>
      <c r="G29" s="38"/>
      <c r="H29" s="38"/>
      <c r="I29" s="39"/>
      <c r="J29" s="4">
        <v>75</v>
      </c>
      <c r="K29" s="4">
        <v>70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75</v>
      </c>
    </row>
    <row r="30" spans="2:17" x14ac:dyDescent="0.25">
      <c r="B30" s="6">
        <f t="shared" si="1"/>
        <v>22</v>
      </c>
      <c r="C30" s="3" t="s">
        <v>70</v>
      </c>
      <c r="D30" s="37" t="s">
        <v>137</v>
      </c>
      <c r="E30" s="38"/>
      <c r="F30" s="38"/>
      <c r="G30" s="38"/>
      <c r="H30" s="38"/>
      <c r="I30" s="39"/>
      <c r="J30" s="4">
        <v>75</v>
      </c>
      <c r="K30" s="4">
        <v>75</v>
      </c>
      <c r="L30" s="4">
        <v>80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76.666666666666671</v>
      </c>
    </row>
    <row r="31" spans="2:17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4"/>
      <c r="Q31" s="10">
        <f t="shared" ref="Q10:Q48" si="2">SUM(J31:P31)/7</f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5"/>
      <c r="D54" s="25"/>
      <c r="E54" s="1"/>
      <c r="H54" s="32" t="s">
        <v>19</v>
      </c>
      <c r="I54" s="32"/>
      <c r="J54" s="11">
        <f>COUNTIF(J9:J53,"&gt;=70")</f>
        <v>18</v>
      </c>
      <c r="K54" s="11">
        <f t="shared" ref="K54:P54" si="4">COUNTIF(K9:K53,"&gt;=70")</f>
        <v>18</v>
      </c>
      <c r="L54" s="11">
        <f t="shared" si="4"/>
        <v>19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17</v>
      </c>
    </row>
    <row r="55" spans="2:17" x14ac:dyDescent="0.25">
      <c r="C55" s="25"/>
      <c r="D55" s="25"/>
      <c r="E55" s="8"/>
      <c r="H55" s="33" t="s">
        <v>20</v>
      </c>
      <c r="I55" s="33"/>
      <c r="J55" s="12">
        <f>COUNTIF(J9:J53,"&lt;70")</f>
        <v>4</v>
      </c>
      <c r="K55" s="12">
        <f t="shared" ref="K55:Q55" si="6">COUNTIF(K9:K53,"&lt;70")</f>
        <v>4</v>
      </c>
      <c r="L55" s="12">
        <f t="shared" si="6"/>
        <v>3</v>
      </c>
      <c r="M55" s="12">
        <f t="shared" si="6"/>
        <v>22</v>
      </c>
      <c r="N55" s="12">
        <f t="shared" si="6"/>
        <v>22</v>
      </c>
      <c r="O55" s="12">
        <f t="shared" si="6"/>
        <v>22</v>
      </c>
      <c r="P55" s="12">
        <f t="shared" si="6"/>
        <v>22</v>
      </c>
      <c r="Q55" s="12">
        <f t="shared" si="6"/>
        <v>28</v>
      </c>
    </row>
    <row r="56" spans="2:17" x14ac:dyDescent="0.25">
      <c r="C56" s="25"/>
      <c r="D56" s="25"/>
      <c r="E56" s="25"/>
      <c r="H56" s="33" t="s">
        <v>21</v>
      </c>
      <c r="I56" s="33"/>
      <c r="J56" s="12">
        <f>COUNT(J9:J53)</f>
        <v>22</v>
      </c>
      <c r="K56" s="12">
        <f t="shared" ref="K56:Q56" si="7">COUNT(K9:K53)</f>
        <v>22</v>
      </c>
      <c r="L56" s="12">
        <f t="shared" si="7"/>
        <v>22</v>
      </c>
      <c r="M56" s="12">
        <f t="shared" si="7"/>
        <v>22</v>
      </c>
      <c r="N56" s="12">
        <f t="shared" si="7"/>
        <v>22</v>
      </c>
      <c r="O56" s="12">
        <f t="shared" si="7"/>
        <v>22</v>
      </c>
      <c r="P56" s="12">
        <f t="shared" si="7"/>
        <v>22</v>
      </c>
      <c r="Q56" s="12">
        <f t="shared" si="7"/>
        <v>45</v>
      </c>
    </row>
    <row r="57" spans="2:17" x14ac:dyDescent="0.25">
      <c r="C57" s="25"/>
      <c r="D57" s="25"/>
      <c r="E57" s="1"/>
      <c r="H57" s="34" t="s">
        <v>16</v>
      </c>
      <c r="I57" s="34"/>
      <c r="J57" s="13">
        <f>J54/J56</f>
        <v>0.81818181818181823</v>
      </c>
      <c r="K57" s="14">
        <f t="shared" ref="K57:Q57" si="8">K54/K56</f>
        <v>0.81818181818181823</v>
      </c>
      <c r="L57" s="14">
        <f t="shared" si="8"/>
        <v>0.86363636363636365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0.37777777777777777</v>
      </c>
    </row>
    <row r="58" spans="2:17" x14ac:dyDescent="0.25">
      <c r="C58" s="25"/>
      <c r="D58" s="25"/>
      <c r="E58" s="1"/>
      <c r="H58" s="34" t="s">
        <v>17</v>
      </c>
      <c r="I58" s="34"/>
      <c r="J58" s="13">
        <f>J55/J56</f>
        <v>0.18181818181818182</v>
      </c>
      <c r="K58" s="13">
        <f t="shared" ref="K58:Q58" si="9">K55/K56</f>
        <v>0.18181818181818182</v>
      </c>
      <c r="L58" s="14">
        <f t="shared" si="9"/>
        <v>0.13636363636363635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0.62222222222222223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118" zoomScaleNormal="118" workbookViewId="0">
      <selection activeCell="S5" sqref="S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5" t="s">
        <v>123</v>
      </c>
      <c r="E4" s="35"/>
      <c r="F4" s="35"/>
      <c r="G4" s="35"/>
      <c r="I4" t="s">
        <v>1</v>
      </c>
      <c r="J4" s="23" t="s">
        <v>124</v>
      </c>
      <c r="K4" s="23"/>
      <c r="M4" t="s">
        <v>2</v>
      </c>
      <c r="N4" s="36">
        <v>45294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93</v>
      </c>
      <c r="E6" s="23"/>
      <c r="F6" s="23"/>
      <c r="G6" s="23"/>
      <c r="I6" s="25" t="s">
        <v>22</v>
      </c>
      <c r="J6" s="25"/>
      <c r="K6" s="21" t="s">
        <v>72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6" t="s">
        <v>25</v>
      </c>
      <c r="D9" s="42" t="s">
        <v>142</v>
      </c>
      <c r="E9" s="43"/>
      <c r="F9" s="43"/>
      <c r="G9" s="43"/>
      <c r="H9" s="43"/>
      <c r="I9" s="44"/>
      <c r="J9" s="4">
        <v>91</v>
      </c>
      <c r="K9" s="4">
        <v>85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88.666666666666671</v>
      </c>
    </row>
    <row r="10" spans="2:18" ht="15.75" x14ac:dyDescent="0.25">
      <c r="B10" s="6">
        <f>B9+1</f>
        <v>2</v>
      </c>
      <c r="C10" s="16" t="s">
        <v>26</v>
      </c>
      <c r="D10" s="42" t="s">
        <v>143</v>
      </c>
      <c r="E10" s="43"/>
      <c r="F10" s="43"/>
      <c r="G10" s="43"/>
      <c r="H10" s="43"/>
      <c r="I10" s="44"/>
      <c r="J10" s="4">
        <v>96</v>
      </c>
      <c r="K10" s="4">
        <v>90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4" si="0">SUM(J10:P10)/3</f>
        <v>95.333333333333329</v>
      </c>
    </row>
    <row r="11" spans="2:18" ht="15.75" x14ac:dyDescent="0.25">
      <c r="B11" s="6">
        <f t="shared" ref="B11:B53" si="1">B10+1</f>
        <v>3</v>
      </c>
      <c r="C11" s="16" t="s">
        <v>27</v>
      </c>
      <c r="D11" s="42" t="s">
        <v>144</v>
      </c>
      <c r="E11" s="43"/>
      <c r="F11" s="43"/>
      <c r="G11" s="43"/>
      <c r="H11" s="43"/>
      <c r="I11" s="44"/>
      <c r="J11" s="4">
        <v>94</v>
      </c>
      <c r="K11" s="4">
        <v>95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93</v>
      </c>
    </row>
    <row r="12" spans="2:18" ht="15.75" x14ac:dyDescent="0.25">
      <c r="B12" s="6">
        <f t="shared" si="1"/>
        <v>4</v>
      </c>
      <c r="C12" s="16" t="s">
        <v>28</v>
      </c>
      <c r="D12" s="42" t="s">
        <v>145</v>
      </c>
      <c r="E12" s="43"/>
      <c r="F12" s="43"/>
      <c r="G12" s="43"/>
      <c r="H12" s="43"/>
      <c r="I12" s="44"/>
      <c r="J12" s="4">
        <v>88</v>
      </c>
      <c r="K12" s="4">
        <v>80</v>
      </c>
      <c r="L12" s="4">
        <v>93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87</v>
      </c>
    </row>
    <row r="13" spans="2:18" ht="15.75" x14ac:dyDescent="0.25">
      <c r="B13" s="6">
        <f t="shared" si="1"/>
        <v>5</v>
      </c>
      <c r="C13" s="16" t="s">
        <v>29</v>
      </c>
      <c r="D13" s="42" t="s">
        <v>146</v>
      </c>
      <c r="E13" s="43"/>
      <c r="F13" s="43"/>
      <c r="G13" s="43"/>
      <c r="H13" s="43"/>
      <c r="I13" s="44"/>
      <c r="J13" s="4">
        <v>94</v>
      </c>
      <c r="K13" s="4">
        <v>95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96.333333333333329</v>
      </c>
    </row>
    <row r="14" spans="2:18" ht="15.75" x14ac:dyDescent="0.25">
      <c r="B14" s="6">
        <f t="shared" si="1"/>
        <v>6</v>
      </c>
      <c r="C14" s="16" t="s">
        <v>30</v>
      </c>
      <c r="D14" s="42" t="s">
        <v>147</v>
      </c>
      <c r="E14" s="43"/>
      <c r="F14" s="43"/>
      <c r="G14" s="43"/>
      <c r="H14" s="43"/>
      <c r="I14" s="44"/>
      <c r="J14" s="4">
        <v>94</v>
      </c>
      <c r="K14" s="4">
        <v>95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91.333333333333329</v>
      </c>
    </row>
    <row r="15" spans="2:18" ht="15.75" x14ac:dyDescent="0.25">
      <c r="B15" s="6">
        <f t="shared" si="1"/>
        <v>7</v>
      </c>
      <c r="C15" s="16" t="s">
        <v>31</v>
      </c>
      <c r="D15" s="42" t="s">
        <v>148</v>
      </c>
      <c r="E15" s="43"/>
      <c r="F15" s="43"/>
      <c r="G15" s="43"/>
      <c r="H15" s="43"/>
      <c r="I15" s="44"/>
      <c r="J15" s="4">
        <v>89</v>
      </c>
      <c r="K15" s="4">
        <v>95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93</v>
      </c>
    </row>
    <row r="16" spans="2:18" ht="15.75" x14ac:dyDescent="0.25">
      <c r="B16" s="6">
        <f t="shared" si="1"/>
        <v>8</v>
      </c>
      <c r="C16" s="16" t="s">
        <v>33</v>
      </c>
      <c r="D16" s="42" t="s">
        <v>149</v>
      </c>
      <c r="E16" s="43"/>
      <c r="F16" s="43"/>
      <c r="G16" s="43"/>
      <c r="H16" s="43"/>
      <c r="I16" s="44"/>
      <c r="J16" s="4">
        <v>89</v>
      </c>
      <c r="K16" s="4">
        <v>95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94.666666666666671</v>
      </c>
    </row>
    <row r="17" spans="2:17" ht="15.75" x14ac:dyDescent="0.25">
      <c r="B17" s="6">
        <f t="shared" si="1"/>
        <v>9</v>
      </c>
      <c r="C17" s="16" t="s">
        <v>34</v>
      </c>
      <c r="D17" s="42" t="s">
        <v>150</v>
      </c>
      <c r="E17" s="43"/>
      <c r="F17" s="43"/>
      <c r="G17" s="43"/>
      <c r="H17" s="43"/>
      <c r="I17" s="44"/>
      <c r="J17" s="4">
        <v>96</v>
      </c>
      <c r="K17" s="4">
        <v>95</v>
      </c>
      <c r="L17" s="4">
        <v>95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95.333333333333329</v>
      </c>
    </row>
    <row r="18" spans="2:17" ht="15.75" x14ac:dyDescent="0.25">
      <c r="B18" s="6">
        <f t="shared" si="1"/>
        <v>10</v>
      </c>
      <c r="C18" s="16" t="s">
        <v>35</v>
      </c>
      <c r="D18" s="42" t="s">
        <v>151</v>
      </c>
      <c r="E18" s="43"/>
      <c r="F18" s="43"/>
      <c r="G18" s="43"/>
      <c r="H18" s="43"/>
      <c r="I18" s="44"/>
      <c r="J18" s="4">
        <v>96</v>
      </c>
      <c r="K18" s="4">
        <v>95</v>
      </c>
      <c r="L18" s="4">
        <v>83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91.333333333333329</v>
      </c>
    </row>
    <row r="19" spans="2:17" ht="15.75" x14ac:dyDescent="0.25">
      <c r="B19" s="6">
        <f t="shared" si="1"/>
        <v>11</v>
      </c>
      <c r="C19" s="16" t="s">
        <v>36</v>
      </c>
      <c r="D19" s="42" t="s">
        <v>152</v>
      </c>
      <c r="E19" s="43"/>
      <c r="F19" s="43"/>
      <c r="G19" s="43"/>
      <c r="H19" s="43"/>
      <c r="I19" s="44"/>
      <c r="J19" s="4">
        <v>82</v>
      </c>
      <c r="K19" s="4">
        <v>95</v>
      </c>
      <c r="L19" s="4">
        <v>95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90.666666666666671</v>
      </c>
    </row>
    <row r="20" spans="2:17" ht="15.75" x14ac:dyDescent="0.25">
      <c r="B20" s="6">
        <f t="shared" si="1"/>
        <v>12</v>
      </c>
      <c r="C20" s="16" t="s">
        <v>37</v>
      </c>
      <c r="D20" s="42" t="s">
        <v>153</v>
      </c>
      <c r="E20" s="43"/>
      <c r="F20" s="43"/>
      <c r="G20" s="43"/>
      <c r="H20" s="43"/>
      <c r="I20" s="44"/>
      <c r="J20" s="4">
        <v>75</v>
      </c>
      <c r="K20" s="4">
        <v>90</v>
      </c>
      <c r="L20" s="4">
        <v>78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81</v>
      </c>
    </row>
    <row r="21" spans="2:17" ht="15.75" x14ac:dyDescent="0.25">
      <c r="B21" s="6">
        <f t="shared" si="1"/>
        <v>13</v>
      </c>
      <c r="C21" s="16" t="s">
        <v>38</v>
      </c>
      <c r="D21" s="42" t="s">
        <v>154</v>
      </c>
      <c r="E21" s="43"/>
      <c r="F21" s="43"/>
      <c r="G21" s="43"/>
      <c r="H21" s="43"/>
      <c r="I21" s="44"/>
      <c r="J21" s="4">
        <v>90</v>
      </c>
      <c r="K21" s="4">
        <v>95</v>
      </c>
      <c r="L21" s="4">
        <v>95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93.333333333333329</v>
      </c>
    </row>
    <row r="22" spans="2:17" ht="15.75" x14ac:dyDescent="0.25">
      <c r="B22" s="6">
        <f t="shared" si="1"/>
        <v>14</v>
      </c>
      <c r="C22" s="16" t="s">
        <v>39</v>
      </c>
      <c r="D22" s="42" t="s">
        <v>155</v>
      </c>
      <c r="E22" s="43"/>
      <c r="F22" s="43"/>
      <c r="G22" s="43"/>
      <c r="H22" s="43"/>
      <c r="I22" s="44"/>
      <c r="J22" s="4">
        <v>72</v>
      </c>
      <c r="K22" s="4">
        <v>90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82.333333333333329</v>
      </c>
    </row>
    <row r="23" spans="2:17" ht="15.75" x14ac:dyDescent="0.25">
      <c r="B23" s="6">
        <f t="shared" si="1"/>
        <v>15</v>
      </c>
      <c r="C23" s="16" t="s">
        <v>40</v>
      </c>
      <c r="D23" s="42" t="s">
        <v>156</v>
      </c>
      <c r="E23" s="43"/>
      <c r="F23" s="43"/>
      <c r="G23" s="43"/>
      <c r="H23" s="43"/>
      <c r="I23" s="44"/>
      <c r="J23" s="4">
        <v>0</v>
      </c>
      <c r="K23" s="4">
        <v>70</v>
      </c>
      <c r="L23" s="4">
        <v>75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48.333333333333336</v>
      </c>
    </row>
    <row r="24" spans="2:17" ht="15.75" x14ac:dyDescent="0.25">
      <c r="B24" s="6">
        <f t="shared" si="1"/>
        <v>16</v>
      </c>
      <c r="C24" s="16" t="s">
        <v>41</v>
      </c>
      <c r="D24" s="42" t="s">
        <v>157</v>
      </c>
      <c r="E24" s="43"/>
      <c r="F24" s="43"/>
      <c r="G24" s="43"/>
      <c r="H24" s="43"/>
      <c r="I24" s="44"/>
      <c r="J24" s="4">
        <v>80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80</v>
      </c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>
        <f t="shared" ref="Q10:Q48" si="2">SUM(J25:P25)/7</f>
        <v>0</v>
      </c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5"/>
      <c r="D54" s="25"/>
      <c r="E54" s="1"/>
      <c r="H54" s="32" t="s">
        <v>19</v>
      </c>
      <c r="I54" s="32"/>
      <c r="J54" s="11">
        <f>COUNTIF(J9:J53,"&gt;=70")</f>
        <v>15</v>
      </c>
      <c r="K54" s="11">
        <f t="shared" ref="K54:P54" si="4">COUNTIF(K9:K53,"&gt;=70")</f>
        <v>16</v>
      </c>
      <c r="L54" s="11">
        <f t="shared" si="4"/>
        <v>16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15</v>
      </c>
    </row>
    <row r="55" spans="2:17" x14ac:dyDescent="0.25">
      <c r="C55" s="25"/>
      <c r="D55" s="25"/>
      <c r="E55" s="8"/>
      <c r="H55" s="33" t="s">
        <v>20</v>
      </c>
      <c r="I55" s="33"/>
      <c r="J55" s="12">
        <f>COUNTIF(J9:J53,"&lt;70")</f>
        <v>1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16</v>
      </c>
      <c r="N55" s="12">
        <f t="shared" si="6"/>
        <v>16</v>
      </c>
      <c r="O55" s="12">
        <f t="shared" si="6"/>
        <v>16</v>
      </c>
      <c r="P55" s="12">
        <f t="shared" si="6"/>
        <v>16</v>
      </c>
      <c r="Q55" s="12">
        <f t="shared" si="6"/>
        <v>30</v>
      </c>
    </row>
    <row r="56" spans="2:17" x14ac:dyDescent="0.25">
      <c r="C56" s="25"/>
      <c r="D56" s="25"/>
      <c r="E56" s="25"/>
      <c r="H56" s="33" t="s">
        <v>21</v>
      </c>
      <c r="I56" s="33"/>
      <c r="J56" s="12">
        <f>COUNT(J9:J53)</f>
        <v>16</v>
      </c>
      <c r="K56" s="12">
        <f t="shared" ref="K56:Q56" si="7">COUNT(K9:K53)</f>
        <v>16</v>
      </c>
      <c r="L56" s="12">
        <f t="shared" si="7"/>
        <v>16</v>
      </c>
      <c r="M56" s="12">
        <f t="shared" si="7"/>
        <v>16</v>
      </c>
      <c r="N56" s="12">
        <f t="shared" si="7"/>
        <v>16</v>
      </c>
      <c r="O56" s="12">
        <f t="shared" si="7"/>
        <v>16</v>
      </c>
      <c r="P56" s="12">
        <f t="shared" si="7"/>
        <v>16</v>
      </c>
      <c r="Q56" s="12">
        <f t="shared" si="7"/>
        <v>45</v>
      </c>
    </row>
    <row r="57" spans="2:17" x14ac:dyDescent="0.25">
      <c r="C57" s="25"/>
      <c r="D57" s="25"/>
      <c r="E57" s="1"/>
      <c r="H57" s="34" t="s">
        <v>16</v>
      </c>
      <c r="I57" s="34"/>
      <c r="J57" s="13">
        <f>J54/J56</f>
        <v>0.9375</v>
      </c>
      <c r="K57" s="14">
        <f t="shared" ref="K57:Q57" si="8">K54/K56</f>
        <v>1</v>
      </c>
      <c r="L57" s="14">
        <f t="shared" si="8"/>
        <v>1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0.33333333333333331</v>
      </c>
    </row>
    <row r="58" spans="2:17" x14ac:dyDescent="0.25">
      <c r="C58" s="25"/>
      <c r="D58" s="25"/>
      <c r="E58" s="1"/>
      <c r="H58" s="34" t="s">
        <v>17</v>
      </c>
      <c r="I58" s="34"/>
      <c r="J58" s="13">
        <f>J55/J56</f>
        <v>6.25E-2</v>
      </c>
      <c r="K58" s="13">
        <f t="shared" ref="K58:Q58" si="9">K55/K56</f>
        <v>0</v>
      </c>
      <c r="L58" s="14">
        <f t="shared" si="9"/>
        <v>0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0.66666666666666663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18" zoomScaleNormal="118" workbookViewId="0">
      <selection activeCell="S6" sqref="S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5" t="s">
        <v>158</v>
      </c>
      <c r="E4" s="35"/>
      <c r="F4" s="35"/>
      <c r="G4" s="35"/>
      <c r="I4" t="s">
        <v>1</v>
      </c>
      <c r="J4" s="23" t="s">
        <v>187</v>
      </c>
      <c r="K4" s="23"/>
      <c r="M4" t="s">
        <v>2</v>
      </c>
      <c r="N4" s="36">
        <v>45294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93</v>
      </c>
      <c r="E6" s="23"/>
      <c r="F6" s="23"/>
      <c r="G6" s="23"/>
      <c r="I6" s="25" t="s">
        <v>22</v>
      </c>
      <c r="J6" s="25"/>
      <c r="K6" s="21" t="s">
        <v>72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163</v>
      </c>
      <c r="D9" s="37" t="s">
        <v>159</v>
      </c>
      <c r="E9" s="38"/>
      <c r="F9" s="38"/>
      <c r="G9" s="38"/>
      <c r="H9" s="38"/>
      <c r="I9" s="39"/>
      <c r="J9" s="4">
        <v>90</v>
      </c>
      <c r="K9" s="4">
        <v>95</v>
      </c>
      <c r="L9" s="4">
        <v>90</v>
      </c>
      <c r="M9" s="4">
        <v>100</v>
      </c>
      <c r="N9" s="4">
        <v>95</v>
      </c>
      <c r="O9" s="4">
        <v>0</v>
      </c>
      <c r="P9" s="4">
        <v>0</v>
      </c>
      <c r="Q9" s="10">
        <f>SUM(J9:P9)/6</f>
        <v>78.333333333333329</v>
      </c>
    </row>
    <row r="10" spans="2:18" x14ac:dyDescent="0.25">
      <c r="B10" s="6">
        <f>B9+1</f>
        <v>2</v>
      </c>
      <c r="C10" s="3" t="s">
        <v>164</v>
      </c>
      <c r="D10" s="37" t="s">
        <v>160</v>
      </c>
      <c r="E10" s="38"/>
      <c r="F10" s="38"/>
      <c r="G10" s="38"/>
      <c r="H10" s="38"/>
      <c r="I10" s="39"/>
      <c r="J10" s="4">
        <v>70</v>
      </c>
      <c r="K10" s="4">
        <v>85</v>
      </c>
      <c r="L10" s="4">
        <v>80</v>
      </c>
      <c r="M10" s="4">
        <v>94</v>
      </c>
      <c r="N10" s="4">
        <v>93</v>
      </c>
      <c r="O10" s="4">
        <v>0</v>
      </c>
      <c r="P10" s="4">
        <v>0</v>
      </c>
      <c r="Q10" s="10">
        <f t="shared" ref="Q10:Q12" si="0">SUM(J10:P10)/6</f>
        <v>70.333333333333329</v>
      </c>
    </row>
    <row r="11" spans="2:18" x14ac:dyDescent="0.25">
      <c r="B11" s="6">
        <f t="shared" ref="B11:B53" si="1">B10+1</f>
        <v>3</v>
      </c>
      <c r="C11" s="3" t="s">
        <v>165</v>
      </c>
      <c r="D11" s="37" t="s">
        <v>161</v>
      </c>
      <c r="E11" s="38"/>
      <c r="F11" s="38"/>
      <c r="G11" s="38"/>
      <c r="H11" s="38"/>
      <c r="I11" s="39"/>
      <c r="J11" s="4">
        <v>90</v>
      </c>
      <c r="K11" s="4">
        <v>85</v>
      </c>
      <c r="L11" s="4">
        <v>80</v>
      </c>
      <c r="M11" s="4">
        <v>100</v>
      </c>
      <c r="N11" s="4">
        <v>95</v>
      </c>
      <c r="O11" s="4">
        <v>0</v>
      </c>
      <c r="P11" s="4">
        <v>0</v>
      </c>
      <c r="Q11" s="10">
        <f t="shared" si="0"/>
        <v>75</v>
      </c>
    </row>
    <row r="12" spans="2:18" x14ac:dyDescent="0.25">
      <c r="B12" s="6">
        <f t="shared" si="1"/>
        <v>4</v>
      </c>
      <c r="C12" s="3" t="s">
        <v>166</v>
      </c>
      <c r="D12" s="37" t="s">
        <v>162</v>
      </c>
      <c r="E12" s="38"/>
      <c r="F12" s="38"/>
      <c r="G12" s="38"/>
      <c r="H12" s="38"/>
      <c r="I12" s="39"/>
      <c r="J12" s="4">
        <v>80</v>
      </c>
      <c r="K12" s="4">
        <v>80</v>
      </c>
      <c r="L12" s="4">
        <v>80</v>
      </c>
      <c r="M12" s="4">
        <v>90</v>
      </c>
      <c r="N12" s="4">
        <v>95</v>
      </c>
      <c r="O12" s="4">
        <v>0</v>
      </c>
      <c r="P12" s="4">
        <v>0</v>
      </c>
      <c r="Q12" s="10">
        <f t="shared" si="0"/>
        <v>70.833333333333329</v>
      </c>
    </row>
    <row r="13" spans="2:18" x14ac:dyDescent="0.25">
      <c r="B13" s="6">
        <f t="shared" si="1"/>
        <v>5</v>
      </c>
      <c r="C13" s="6"/>
      <c r="D13" s="40"/>
      <c r="E13" s="40"/>
      <c r="F13" s="40"/>
      <c r="G13" s="40"/>
      <c r="H13" s="40"/>
      <c r="I13" s="40"/>
      <c r="J13" s="4"/>
      <c r="K13" s="4"/>
      <c r="L13" s="4"/>
      <c r="M13" s="4"/>
      <c r="N13" s="4"/>
      <c r="O13" s="4"/>
      <c r="P13" s="4"/>
      <c r="Q13" s="10">
        <f t="shared" ref="Q10:Q48" si="2">SUM(J13:P13)/7</f>
        <v>0</v>
      </c>
    </row>
    <row r="14" spans="2:18" x14ac:dyDescent="0.25">
      <c r="B14" s="6">
        <f t="shared" si="1"/>
        <v>6</v>
      </c>
      <c r="C14" s="6"/>
      <c r="D14" s="40"/>
      <c r="E14" s="40"/>
      <c r="F14" s="40"/>
      <c r="G14" s="40"/>
      <c r="H14" s="40"/>
      <c r="I14" s="40"/>
      <c r="J14" s="4"/>
      <c r="K14" s="4"/>
      <c r="L14" s="4"/>
      <c r="M14" s="4"/>
      <c r="N14" s="4"/>
      <c r="O14" s="4"/>
      <c r="P14" s="4"/>
      <c r="Q14" s="10">
        <f t="shared" si="2"/>
        <v>0</v>
      </c>
    </row>
    <row r="15" spans="2:18" x14ac:dyDescent="0.25">
      <c r="B15" s="6">
        <f t="shared" si="1"/>
        <v>7</v>
      </c>
      <c r="C15" s="6"/>
      <c r="D15" s="40"/>
      <c r="E15" s="40"/>
      <c r="F15" s="40"/>
      <c r="G15" s="40"/>
      <c r="H15" s="40"/>
      <c r="I15" s="40"/>
      <c r="J15" s="4"/>
      <c r="K15" s="4"/>
      <c r="L15" s="4"/>
      <c r="M15" s="4"/>
      <c r="N15" s="4"/>
      <c r="O15" s="4"/>
      <c r="P15" s="4"/>
      <c r="Q15" s="10">
        <f t="shared" si="2"/>
        <v>0</v>
      </c>
    </row>
    <row r="16" spans="2:18" x14ac:dyDescent="0.25">
      <c r="B16" s="6">
        <f t="shared" si="1"/>
        <v>8</v>
      </c>
      <c r="C16" s="6"/>
      <c r="D16" s="40"/>
      <c r="E16" s="40"/>
      <c r="F16" s="40"/>
      <c r="G16" s="40"/>
      <c r="H16" s="40"/>
      <c r="I16" s="40"/>
      <c r="J16" s="4"/>
      <c r="K16" s="4"/>
      <c r="L16" s="4"/>
      <c r="M16" s="4"/>
      <c r="N16" s="4"/>
      <c r="O16" s="4"/>
      <c r="P16" s="4"/>
      <c r="Q16" s="10">
        <f t="shared" si="2"/>
        <v>0</v>
      </c>
    </row>
    <row r="17" spans="2:17" x14ac:dyDescent="0.25">
      <c r="B17" s="6">
        <f t="shared" si="1"/>
        <v>9</v>
      </c>
      <c r="C17" s="6"/>
      <c r="D17" s="40"/>
      <c r="E17" s="40"/>
      <c r="F17" s="40"/>
      <c r="G17" s="40"/>
      <c r="H17" s="40"/>
      <c r="I17" s="40"/>
      <c r="J17" s="4"/>
      <c r="K17" s="4"/>
      <c r="L17" s="4"/>
      <c r="M17" s="4"/>
      <c r="N17" s="4"/>
      <c r="O17" s="4"/>
      <c r="P17" s="4"/>
      <c r="Q17" s="10">
        <f t="shared" si="2"/>
        <v>0</v>
      </c>
    </row>
    <row r="18" spans="2:17" x14ac:dyDescent="0.25">
      <c r="B18" s="6">
        <f t="shared" si="1"/>
        <v>10</v>
      </c>
      <c r="C18" s="6"/>
      <c r="D18" s="40"/>
      <c r="E18" s="40"/>
      <c r="F18" s="40"/>
      <c r="G18" s="40"/>
      <c r="H18" s="40"/>
      <c r="I18" s="40"/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 x14ac:dyDescent="0.25">
      <c r="B19" s="6">
        <f t="shared" si="1"/>
        <v>11</v>
      </c>
      <c r="C19" s="6"/>
      <c r="D19" s="20"/>
      <c r="E19" s="20"/>
      <c r="F19" s="20"/>
      <c r="G19" s="20"/>
      <c r="H19" s="20"/>
      <c r="I19" s="20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 x14ac:dyDescent="0.25">
      <c r="B20" s="6">
        <f t="shared" si="1"/>
        <v>12</v>
      </c>
      <c r="C20" s="6"/>
      <c r="D20" s="20"/>
      <c r="E20" s="20"/>
      <c r="F20" s="20"/>
      <c r="G20" s="20"/>
      <c r="H20" s="20"/>
      <c r="I20" s="20"/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25">
      <c r="B21" s="6">
        <f t="shared" si="1"/>
        <v>13</v>
      </c>
      <c r="C21" s="6"/>
      <c r="D21" s="20"/>
      <c r="E21" s="20"/>
      <c r="F21" s="20"/>
      <c r="G21" s="20"/>
      <c r="H21" s="20"/>
      <c r="I21" s="20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25">
      <c r="B22" s="6">
        <f t="shared" si="1"/>
        <v>14</v>
      </c>
      <c r="C22" s="6"/>
      <c r="D22" s="20"/>
      <c r="E22" s="20"/>
      <c r="F22" s="20"/>
      <c r="G22" s="20"/>
      <c r="H22" s="20"/>
      <c r="I22" s="20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25">
      <c r="B23" s="6">
        <f t="shared" si="1"/>
        <v>15</v>
      </c>
      <c r="C23" s="6"/>
      <c r="D23" s="20"/>
      <c r="E23" s="20"/>
      <c r="F23" s="20"/>
      <c r="G23" s="20"/>
      <c r="H23" s="20"/>
      <c r="I23" s="20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25">
      <c r="B24" s="6">
        <f t="shared" si="1"/>
        <v>16</v>
      </c>
      <c r="C24" s="6"/>
      <c r="D24" s="20"/>
      <c r="E24" s="20"/>
      <c r="F24" s="20"/>
      <c r="G24" s="20"/>
      <c r="H24" s="20"/>
      <c r="I24" s="20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5"/>
      <c r="D54" s="25"/>
      <c r="E54" s="1"/>
      <c r="H54" s="32" t="s">
        <v>19</v>
      </c>
      <c r="I54" s="32"/>
      <c r="J54" s="11">
        <f>COUNTIF(J9:J53,"&gt;=70")</f>
        <v>4</v>
      </c>
      <c r="K54" s="11">
        <f t="shared" ref="K54:P54" si="4">COUNTIF(K9:K53,"&gt;=70")</f>
        <v>4</v>
      </c>
      <c r="L54" s="11">
        <f t="shared" si="4"/>
        <v>4</v>
      </c>
      <c r="M54" s="11">
        <f t="shared" si="4"/>
        <v>4</v>
      </c>
      <c r="N54" s="11">
        <f t="shared" si="4"/>
        <v>4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4</v>
      </c>
    </row>
    <row r="55" spans="2:17" x14ac:dyDescent="0.25">
      <c r="C55" s="25"/>
      <c r="D55" s="25"/>
      <c r="E55" s="8"/>
      <c r="H55" s="33" t="s">
        <v>20</v>
      </c>
      <c r="I55" s="33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4</v>
      </c>
      <c r="P55" s="12">
        <f t="shared" si="6"/>
        <v>4</v>
      </c>
      <c r="Q55" s="12">
        <f t="shared" si="6"/>
        <v>41</v>
      </c>
    </row>
    <row r="56" spans="2:17" x14ac:dyDescent="0.25">
      <c r="C56" s="25"/>
      <c r="D56" s="25"/>
      <c r="E56" s="25"/>
      <c r="H56" s="33" t="s">
        <v>21</v>
      </c>
      <c r="I56" s="33"/>
      <c r="J56" s="12">
        <f>COUNT(J9:J53)</f>
        <v>4</v>
      </c>
      <c r="K56" s="12">
        <f t="shared" ref="K56:Q56" si="7">COUNT(K9:K53)</f>
        <v>4</v>
      </c>
      <c r="L56" s="12">
        <f t="shared" si="7"/>
        <v>4</v>
      </c>
      <c r="M56" s="12">
        <f t="shared" si="7"/>
        <v>4</v>
      </c>
      <c r="N56" s="12">
        <f t="shared" si="7"/>
        <v>4</v>
      </c>
      <c r="O56" s="12">
        <f t="shared" si="7"/>
        <v>4</v>
      </c>
      <c r="P56" s="12">
        <f t="shared" si="7"/>
        <v>4</v>
      </c>
      <c r="Q56" s="12">
        <f t="shared" si="7"/>
        <v>45</v>
      </c>
    </row>
    <row r="57" spans="2:17" x14ac:dyDescent="0.25">
      <c r="C57" s="25"/>
      <c r="D57" s="25"/>
      <c r="E57" s="1"/>
      <c r="H57" s="34" t="s">
        <v>16</v>
      </c>
      <c r="I57" s="34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1</v>
      </c>
      <c r="O57" s="14">
        <f t="shared" si="8"/>
        <v>0</v>
      </c>
      <c r="P57" s="14">
        <f t="shared" si="8"/>
        <v>0</v>
      </c>
      <c r="Q57" s="14">
        <f t="shared" si="8"/>
        <v>8.8888888888888892E-2</v>
      </c>
    </row>
    <row r="58" spans="2:17" x14ac:dyDescent="0.25">
      <c r="C58" s="25"/>
      <c r="D58" s="25"/>
      <c r="E58" s="1"/>
      <c r="H58" s="34" t="s">
        <v>17</v>
      </c>
      <c r="I58" s="34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>
        <f t="shared" si="9"/>
        <v>1</v>
      </c>
      <c r="P58" s="14">
        <f t="shared" si="9"/>
        <v>1</v>
      </c>
      <c r="Q58" s="14">
        <f t="shared" si="9"/>
        <v>0.91111111111111109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112" zoomScaleNormal="112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5" t="s">
        <v>167</v>
      </c>
      <c r="E4" s="35"/>
      <c r="F4" s="35"/>
      <c r="G4" s="35"/>
      <c r="I4" t="s">
        <v>1</v>
      </c>
      <c r="J4" s="41" t="s">
        <v>218</v>
      </c>
      <c r="K4" s="41"/>
      <c r="M4" t="s">
        <v>2</v>
      </c>
      <c r="N4" s="36">
        <v>45294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93</v>
      </c>
      <c r="E6" s="23"/>
      <c r="F6" s="23"/>
      <c r="G6" s="23"/>
      <c r="I6" s="25" t="s">
        <v>22</v>
      </c>
      <c r="J6" s="25"/>
      <c r="K6" s="21" t="s">
        <v>72</v>
      </c>
      <c r="L6" s="21"/>
      <c r="M6" s="21"/>
      <c r="N6" s="21"/>
      <c r="O6" s="21"/>
      <c r="P6" s="2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4" t="s">
        <v>5</v>
      </c>
      <c r="E8" s="24"/>
      <c r="F8" s="24"/>
      <c r="G8" s="24"/>
      <c r="H8" s="24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73</v>
      </c>
      <c r="D9" s="37" t="s">
        <v>168</v>
      </c>
      <c r="E9" s="38"/>
      <c r="F9" s="38"/>
      <c r="G9" s="38"/>
      <c r="H9" s="38"/>
      <c r="I9" s="39"/>
      <c r="J9" s="4">
        <v>93</v>
      </c>
      <c r="K9" s="4">
        <v>98</v>
      </c>
      <c r="L9" s="4">
        <v>100</v>
      </c>
      <c r="M9" s="4">
        <v>90</v>
      </c>
      <c r="N9" s="4">
        <v>90</v>
      </c>
      <c r="O9" s="4"/>
      <c r="P9" s="4"/>
      <c r="Q9" s="10">
        <f>SUM(J9:P9)/6</f>
        <v>78.5</v>
      </c>
    </row>
    <row r="10" spans="2:18" x14ac:dyDescent="0.25">
      <c r="B10" s="6">
        <f>B9+1</f>
        <v>2</v>
      </c>
      <c r="C10" s="6" t="s">
        <v>74</v>
      </c>
      <c r="D10" s="37" t="s">
        <v>169</v>
      </c>
      <c r="E10" s="38"/>
      <c r="F10" s="38"/>
      <c r="G10" s="38"/>
      <c r="H10" s="38"/>
      <c r="I10" s="39"/>
      <c r="J10" s="4">
        <v>100</v>
      </c>
      <c r="K10" s="4">
        <v>85</v>
      </c>
      <c r="L10" s="4">
        <v>100</v>
      </c>
      <c r="M10" s="4">
        <v>87</v>
      </c>
      <c r="N10" s="4">
        <v>100</v>
      </c>
      <c r="O10" s="4"/>
      <c r="P10" s="4"/>
      <c r="Q10" s="10">
        <f t="shared" ref="Q10:Q27" si="0">SUM(J10:P10)/6</f>
        <v>78.666666666666671</v>
      </c>
    </row>
    <row r="11" spans="2:18" x14ac:dyDescent="0.25">
      <c r="B11" s="6">
        <f t="shared" ref="B11:B53" si="1">B10+1</f>
        <v>3</v>
      </c>
      <c r="C11" s="6" t="s">
        <v>75</v>
      </c>
      <c r="D11" s="37" t="s">
        <v>170</v>
      </c>
      <c r="E11" s="38"/>
      <c r="F11" s="38"/>
      <c r="G11" s="38"/>
      <c r="H11" s="38"/>
      <c r="I11" s="39"/>
      <c r="J11" s="4">
        <v>95</v>
      </c>
      <c r="K11" s="4">
        <v>85</v>
      </c>
      <c r="L11" s="4">
        <v>100</v>
      </c>
      <c r="M11" s="4">
        <v>90</v>
      </c>
      <c r="N11" s="4">
        <v>90</v>
      </c>
      <c r="O11" s="4"/>
      <c r="P11" s="4"/>
      <c r="Q11" s="10">
        <f t="shared" si="0"/>
        <v>76.666666666666671</v>
      </c>
    </row>
    <row r="12" spans="2:18" x14ac:dyDescent="0.25">
      <c r="B12" s="6">
        <f t="shared" si="1"/>
        <v>4</v>
      </c>
      <c r="C12" s="6" t="s">
        <v>76</v>
      </c>
      <c r="D12" s="37" t="s">
        <v>171</v>
      </c>
      <c r="E12" s="38"/>
      <c r="F12" s="38"/>
      <c r="G12" s="38"/>
      <c r="H12" s="38"/>
      <c r="I12" s="39"/>
      <c r="J12" s="4">
        <v>0</v>
      </c>
      <c r="K12" s="4">
        <v>0</v>
      </c>
      <c r="L12" s="4">
        <v>93</v>
      </c>
      <c r="M12" s="4">
        <v>70</v>
      </c>
      <c r="N12" s="4">
        <v>70</v>
      </c>
      <c r="O12" s="4"/>
      <c r="P12" s="4"/>
      <c r="Q12" s="10">
        <f t="shared" si="0"/>
        <v>38.833333333333336</v>
      </c>
    </row>
    <row r="13" spans="2:18" x14ac:dyDescent="0.25">
      <c r="B13" s="6">
        <f t="shared" si="1"/>
        <v>5</v>
      </c>
      <c r="C13" s="6" t="s">
        <v>77</v>
      </c>
      <c r="D13" s="37" t="s">
        <v>172</v>
      </c>
      <c r="E13" s="38"/>
      <c r="F13" s="38"/>
      <c r="G13" s="38"/>
      <c r="H13" s="38"/>
      <c r="I13" s="39"/>
      <c r="J13" s="4">
        <v>93</v>
      </c>
      <c r="K13" s="4">
        <v>85</v>
      </c>
      <c r="L13" s="4">
        <v>100</v>
      </c>
      <c r="M13" s="4">
        <v>84</v>
      </c>
      <c r="N13" s="4">
        <v>98</v>
      </c>
      <c r="O13" s="4"/>
      <c r="P13" s="4"/>
      <c r="Q13" s="10">
        <f t="shared" si="0"/>
        <v>76.666666666666671</v>
      </c>
    </row>
    <row r="14" spans="2:18" x14ac:dyDescent="0.25">
      <c r="B14" s="6">
        <f t="shared" si="1"/>
        <v>6</v>
      </c>
      <c r="C14" s="6" t="s">
        <v>78</v>
      </c>
      <c r="D14" s="37" t="s">
        <v>173</v>
      </c>
      <c r="E14" s="38"/>
      <c r="F14" s="38"/>
      <c r="G14" s="38"/>
      <c r="H14" s="38"/>
      <c r="I14" s="39"/>
      <c r="J14" s="4">
        <v>80</v>
      </c>
      <c r="K14" s="4">
        <v>80</v>
      </c>
      <c r="L14" s="4">
        <v>100</v>
      </c>
      <c r="M14" s="4">
        <v>92</v>
      </c>
      <c r="N14" s="4">
        <v>96</v>
      </c>
      <c r="O14" s="4"/>
      <c r="P14" s="4"/>
      <c r="Q14" s="10">
        <f t="shared" si="0"/>
        <v>74.666666666666671</v>
      </c>
    </row>
    <row r="15" spans="2:18" x14ac:dyDescent="0.25">
      <c r="B15" s="6">
        <f t="shared" si="1"/>
        <v>7</v>
      </c>
      <c r="C15" s="6" t="s">
        <v>79</v>
      </c>
      <c r="D15" s="37" t="s">
        <v>174</v>
      </c>
      <c r="E15" s="38"/>
      <c r="F15" s="38"/>
      <c r="G15" s="38"/>
      <c r="H15" s="38"/>
      <c r="I15" s="39"/>
      <c r="J15" s="4">
        <v>90</v>
      </c>
      <c r="K15" s="4">
        <v>98</v>
      </c>
      <c r="L15" s="4">
        <v>100</v>
      </c>
      <c r="M15" s="4">
        <v>92</v>
      </c>
      <c r="N15" s="4">
        <v>96</v>
      </c>
      <c r="O15" s="4"/>
      <c r="P15" s="4"/>
      <c r="Q15" s="10">
        <f t="shared" si="0"/>
        <v>79.333333333333329</v>
      </c>
    </row>
    <row r="16" spans="2:18" x14ac:dyDescent="0.25">
      <c r="B16" s="6">
        <f t="shared" si="1"/>
        <v>8</v>
      </c>
      <c r="C16" s="6" t="s">
        <v>80</v>
      </c>
      <c r="D16" s="37" t="s">
        <v>175</v>
      </c>
      <c r="E16" s="38"/>
      <c r="F16" s="38"/>
      <c r="G16" s="38"/>
      <c r="H16" s="38"/>
      <c r="I16" s="39"/>
      <c r="J16" s="4">
        <v>98</v>
      </c>
      <c r="K16" s="4">
        <v>80</v>
      </c>
      <c r="L16" s="4">
        <v>85</v>
      </c>
      <c r="M16" s="4">
        <v>82</v>
      </c>
      <c r="N16" s="4">
        <v>90</v>
      </c>
      <c r="O16" s="4"/>
      <c r="P16" s="4"/>
      <c r="Q16" s="10">
        <f t="shared" si="0"/>
        <v>72.5</v>
      </c>
    </row>
    <row r="17" spans="2:17" x14ac:dyDescent="0.25">
      <c r="B17" s="6">
        <f t="shared" si="1"/>
        <v>9</v>
      </c>
      <c r="C17" s="6" t="s">
        <v>81</v>
      </c>
      <c r="D17" s="37" t="s">
        <v>176</v>
      </c>
      <c r="E17" s="38"/>
      <c r="F17" s="38"/>
      <c r="G17" s="38"/>
      <c r="H17" s="38"/>
      <c r="I17" s="39"/>
      <c r="J17" s="4">
        <v>91</v>
      </c>
      <c r="K17" s="4">
        <v>80</v>
      </c>
      <c r="L17" s="4">
        <v>85</v>
      </c>
      <c r="M17" s="4">
        <v>85</v>
      </c>
      <c r="N17" s="4">
        <v>92</v>
      </c>
      <c r="O17" s="4"/>
      <c r="P17" s="4"/>
      <c r="Q17" s="10">
        <f t="shared" si="0"/>
        <v>72.166666666666671</v>
      </c>
    </row>
    <row r="18" spans="2:17" x14ac:dyDescent="0.25">
      <c r="B18" s="6">
        <f t="shared" si="1"/>
        <v>10</v>
      </c>
      <c r="C18" s="6" t="s">
        <v>82</v>
      </c>
      <c r="D18" s="37" t="s">
        <v>177</v>
      </c>
      <c r="E18" s="38"/>
      <c r="F18" s="38"/>
      <c r="G18" s="38"/>
      <c r="H18" s="38"/>
      <c r="I18" s="39"/>
      <c r="J18" s="4">
        <v>80</v>
      </c>
      <c r="K18" s="4">
        <v>80</v>
      </c>
      <c r="L18" s="4">
        <v>85</v>
      </c>
      <c r="M18" s="4">
        <v>80</v>
      </c>
      <c r="N18" s="4">
        <v>80</v>
      </c>
      <c r="O18" s="4"/>
      <c r="P18" s="4"/>
      <c r="Q18" s="10">
        <f t="shared" si="0"/>
        <v>67.5</v>
      </c>
    </row>
    <row r="19" spans="2:17" x14ac:dyDescent="0.25">
      <c r="B19" s="6">
        <f t="shared" si="1"/>
        <v>11</v>
      </c>
      <c r="C19" s="6" t="s">
        <v>83</v>
      </c>
      <c r="D19" s="37" t="s">
        <v>178</v>
      </c>
      <c r="E19" s="38"/>
      <c r="F19" s="38"/>
      <c r="G19" s="38"/>
      <c r="H19" s="38"/>
      <c r="I19" s="39"/>
      <c r="J19" s="4">
        <v>92</v>
      </c>
      <c r="K19" s="4">
        <v>80</v>
      </c>
      <c r="L19" s="4">
        <v>85</v>
      </c>
      <c r="M19" s="4">
        <v>80</v>
      </c>
      <c r="N19" s="4">
        <v>98</v>
      </c>
      <c r="O19" s="4"/>
      <c r="P19" s="4"/>
      <c r="Q19" s="10">
        <f t="shared" si="0"/>
        <v>72.5</v>
      </c>
    </row>
    <row r="20" spans="2:17" x14ac:dyDescent="0.25">
      <c r="B20" s="6">
        <f t="shared" si="1"/>
        <v>12</v>
      </c>
      <c r="C20" s="6" t="s">
        <v>84</v>
      </c>
      <c r="D20" s="37" t="s">
        <v>179</v>
      </c>
      <c r="E20" s="38"/>
      <c r="F20" s="38"/>
      <c r="G20" s="38"/>
      <c r="H20" s="38"/>
      <c r="I20" s="39"/>
      <c r="J20" s="4">
        <v>0</v>
      </c>
      <c r="K20" s="4">
        <v>75</v>
      </c>
      <c r="L20" s="4">
        <v>85</v>
      </c>
      <c r="M20" s="4">
        <v>90</v>
      </c>
      <c r="N20" s="4">
        <v>96</v>
      </c>
      <c r="O20" s="4"/>
      <c r="P20" s="4"/>
      <c r="Q20" s="10">
        <f t="shared" si="0"/>
        <v>57.666666666666664</v>
      </c>
    </row>
    <row r="21" spans="2:17" x14ac:dyDescent="0.25">
      <c r="B21" s="6">
        <f t="shared" si="1"/>
        <v>13</v>
      </c>
      <c r="C21" s="6" t="s">
        <v>85</v>
      </c>
      <c r="D21" s="37" t="s">
        <v>180</v>
      </c>
      <c r="E21" s="38"/>
      <c r="F21" s="38"/>
      <c r="G21" s="38"/>
      <c r="H21" s="38"/>
      <c r="I21" s="39"/>
      <c r="J21" s="4">
        <v>95</v>
      </c>
      <c r="K21" s="4">
        <v>0</v>
      </c>
      <c r="L21" s="4">
        <v>0</v>
      </c>
      <c r="M21" s="4">
        <v>80</v>
      </c>
      <c r="N21" s="4">
        <v>97</v>
      </c>
      <c r="O21" s="4"/>
      <c r="P21" s="4"/>
      <c r="Q21" s="10">
        <f t="shared" si="0"/>
        <v>45.333333333333336</v>
      </c>
    </row>
    <row r="22" spans="2:17" x14ac:dyDescent="0.25">
      <c r="B22" s="6">
        <f t="shared" si="1"/>
        <v>14</v>
      </c>
      <c r="C22" s="6" t="s">
        <v>86</v>
      </c>
      <c r="D22" s="37" t="s">
        <v>181</v>
      </c>
      <c r="E22" s="38"/>
      <c r="F22" s="38"/>
      <c r="G22" s="38"/>
      <c r="H22" s="38"/>
      <c r="I22" s="39"/>
      <c r="J22" s="4">
        <v>96</v>
      </c>
      <c r="K22" s="4">
        <v>86</v>
      </c>
      <c r="L22" s="4">
        <v>90</v>
      </c>
      <c r="M22" s="4">
        <v>90</v>
      </c>
      <c r="N22" s="4">
        <v>95</v>
      </c>
      <c r="O22" s="4"/>
      <c r="P22" s="4"/>
      <c r="Q22" s="10">
        <f t="shared" si="0"/>
        <v>76.166666666666671</v>
      </c>
    </row>
    <row r="23" spans="2:17" x14ac:dyDescent="0.25">
      <c r="B23" s="6">
        <f t="shared" si="1"/>
        <v>15</v>
      </c>
      <c r="C23" s="6" t="s">
        <v>87</v>
      </c>
      <c r="D23" s="37" t="s">
        <v>182</v>
      </c>
      <c r="E23" s="38"/>
      <c r="F23" s="38"/>
      <c r="G23" s="38"/>
      <c r="H23" s="38"/>
      <c r="I23" s="39"/>
      <c r="J23" s="4">
        <v>80</v>
      </c>
      <c r="K23" s="4">
        <v>95</v>
      </c>
      <c r="L23" s="4">
        <v>91</v>
      </c>
      <c r="M23" s="4">
        <v>85</v>
      </c>
      <c r="N23" s="4">
        <v>86</v>
      </c>
      <c r="O23" s="4"/>
      <c r="P23" s="4"/>
      <c r="Q23" s="10">
        <f t="shared" si="0"/>
        <v>72.833333333333329</v>
      </c>
    </row>
    <row r="24" spans="2:17" x14ac:dyDescent="0.25">
      <c r="B24" s="6">
        <f t="shared" si="1"/>
        <v>16</v>
      </c>
      <c r="C24" s="6" t="s">
        <v>88</v>
      </c>
      <c r="D24" s="37" t="s">
        <v>183</v>
      </c>
      <c r="E24" s="38"/>
      <c r="F24" s="38"/>
      <c r="G24" s="38"/>
      <c r="H24" s="38"/>
      <c r="I24" s="39"/>
      <c r="J24" s="4">
        <v>98</v>
      </c>
      <c r="K24" s="4">
        <v>75</v>
      </c>
      <c r="L24" s="4">
        <v>100</v>
      </c>
      <c r="M24" s="4">
        <v>91</v>
      </c>
      <c r="N24" s="4">
        <v>90</v>
      </c>
      <c r="O24" s="4"/>
      <c r="P24" s="4"/>
      <c r="Q24" s="10">
        <f t="shared" si="0"/>
        <v>75.666666666666671</v>
      </c>
    </row>
    <row r="25" spans="2:17" x14ac:dyDescent="0.25">
      <c r="B25" s="6">
        <f t="shared" si="1"/>
        <v>17</v>
      </c>
      <c r="C25" s="6" t="s">
        <v>89</v>
      </c>
      <c r="D25" s="37" t="s">
        <v>184</v>
      </c>
      <c r="E25" s="38"/>
      <c r="F25" s="38"/>
      <c r="G25" s="38"/>
      <c r="H25" s="38"/>
      <c r="I25" s="39"/>
      <c r="J25" s="4">
        <v>93</v>
      </c>
      <c r="K25" s="4">
        <v>80</v>
      </c>
      <c r="L25" s="4">
        <v>93</v>
      </c>
      <c r="M25" s="4">
        <v>84</v>
      </c>
      <c r="N25" s="4">
        <v>96</v>
      </c>
      <c r="O25" s="4"/>
      <c r="P25" s="4"/>
      <c r="Q25" s="10">
        <f t="shared" si="0"/>
        <v>74.333333333333329</v>
      </c>
    </row>
    <row r="26" spans="2:17" x14ac:dyDescent="0.25">
      <c r="B26" s="6">
        <f t="shared" si="1"/>
        <v>18</v>
      </c>
      <c r="C26" s="6" t="s">
        <v>90</v>
      </c>
      <c r="D26" s="37" t="s">
        <v>185</v>
      </c>
      <c r="E26" s="38"/>
      <c r="F26" s="38"/>
      <c r="G26" s="38"/>
      <c r="H26" s="38"/>
      <c r="I26" s="39"/>
      <c r="J26" s="4">
        <v>85</v>
      </c>
      <c r="K26" s="4">
        <v>85</v>
      </c>
      <c r="L26" s="4">
        <v>95</v>
      </c>
      <c r="M26" s="4">
        <v>90</v>
      </c>
      <c r="N26" s="4">
        <v>92</v>
      </c>
      <c r="O26" s="4"/>
      <c r="P26" s="4"/>
      <c r="Q26" s="10">
        <f t="shared" si="0"/>
        <v>74.5</v>
      </c>
    </row>
    <row r="27" spans="2:17" x14ac:dyDescent="0.25">
      <c r="B27" s="6">
        <f t="shared" si="1"/>
        <v>19</v>
      </c>
      <c r="C27" s="6" t="s">
        <v>91</v>
      </c>
      <c r="D27" s="37" t="s">
        <v>186</v>
      </c>
      <c r="E27" s="38"/>
      <c r="F27" s="38"/>
      <c r="G27" s="38"/>
      <c r="H27" s="38"/>
      <c r="I27" s="39"/>
      <c r="J27" s="4">
        <v>100</v>
      </c>
      <c r="K27" s="4">
        <v>80</v>
      </c>
      <c r="L27" s="4">
        <v>95</v>
      </c>
      <c r="M27" s="4">
        <v>80</v>
      </c>
      <c r="N27" s="4">
        <v>96</v>
      </c>
      <c r="O27" s="4"/>
      <c r="P27" s="4"/>
      <c r="Q27" s="10">
        <f t="shared" si="0"/>
        <v>75.166666666666671</v>
      </c>
    </row>
    <row r="28" spans="2:17" x14ac:dyDescent="0.25">
      <c r="B28" s="6">
        <f t="shared" si="1"/>
        <v>20</v>
      </c>
      <c r="C28" s="6"/>
      <c r="D28" s="40"/>
      <c r="E28" s="40"/>
      <c r="F28" s="40"/>
      <c r="G28" s="40"/>
      <c r="H28" s="40"/>
      <c r="I28" s="40"/>
      <c r="J28" s="4"/>
      <c r="K28" s="4"/>
      <c r="L28" s="4"/>
      <c r="M28" s="4"/>
      <c r="N28" s="4"/>
      <c r="O28" s="4"/>
      <c r="P28" s="4"/>
      <c r="Q28" s="10">
        <f t="shared" ref="Q10:Q48" si="2">SUM(J28:P28)/7</f>
        <v>0</v>
      </c>
    </row>
    <row r="29" spans="2:17" x14ac:dyDescent="0.2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5"/>
      <c r="D54" s="25"/>
      <c r="E54" s="1"/>
      <c r="H54" s="32" t="s">
        <v>19</v>
      </c>
      <c r="I54" s="32"/>
      <c r="J54" s="11">
        <f>COUNTIF(J9:J53,"&gt;=70")</f>
        <v>17</v>
      </c>
      <c r="K54" s="11">
        <f t="shared" ref="K54:P54" si="4">COUNTIF(K9:K53,"&gt;=70")</f>
        <v>17</v>
      </c>
      <c r="L54" s="11">
        <f t="shared" si="4"/>
        <v>18</v>
      </c>
      <c r="M54" s="11">
        <f t="shared" si="4"/>
        <v>19</v>
      </c>
      <c r="N54" s="11">
        <f t="shared" si="4"/>
        <v>19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15</v>
      </c>
    </row>
    <row r="55" spans="2:17" x14ac:dyDescent="0.25">
      <c r="C55" s="25"/>
      <c r="D55" s="25"/>
      <c r="E55" s="8"/>
      <c r="H55" s="33" t="s">
        <v>20</v>
      </c>
      <c r="I55" s="33"/>
      <c r="J55" s="12">
        <f>COUNTIF(J9:J53,"&lt;70")</f>
        <v>2</v>
      </c>
      <c r="K55" s="12">
        <f t="shared" ref="K55:Q55" si="6">COUNTIF(K9:K53,"&lt;70")</f>
        <v>2</v>
      </c>
      <c r="L55" s="12">
        <f t="shared" si="6"/>
        <v>1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30</v>
      </c>
    </row>
    <row r="56" spans="2:17" x14ac:dyDescent="0.25">
      <c r="C56" s="25"/>
      <c r="D56" s="25"/>
      <c r="E56" s="25"/>
      <c r="H56" s="33" t="s">
        <v>21</v>
      </c>
      <c r="I56" s="33"/>
      <c r="J56" s="12">
        <f>COUNT(J9:J53)</f>
        <v>19</v>
      </c>
      <c r="K56" s="12">
        <f t="shared" ref="K56:Q56" si="7">COUNT(K9:K53)</f>
        <v>19</v>
      </c>
      <c r="L56" s="12">
        <f t="shared" si="7"/>
        <v>19</v>
      </c>
      <c r="M56" s="12">
        <f t="shared" si="7"/>
        <v>19</v>
      </c>
      <c r="N56" s="12">
        <f t="shared" si="7"/>
        <v>19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25"/>
      <c r="D57" s="25"/>
      <c r="E57" s="1"/>
      <c r="H57" s="34" t="s">
        <v>16</v>
      </c>
      <c r="I57" s="34"/>
      <c r="J57" s="13">
        <f>J54/J56</f>
        <v>0.89473684210526316</v>
      </c>
      <c r="K57" s="14">
        <f t="shared" ref="K57:Q57" si="8">K54/K56</f>
        <v>0.89473684210526316</v>
      </c>
      <c r="L57" s="14">
        <f t="shared" si="8"/>
        <v>0.94736842105263153</v>
      </c>
      <c r="M57" s="14">
        <f t="shared" si="8"/>
        <v>1</v>
      </c>
      <c r="N57" s="14">
        <f t="shared" si="8"/>
        <v>1</v>
      </c>
      <c r="O57" s="14" t="e">
        <f t="shared" si="8"/>
        <v>#DIV/0!</v>
      </c>
      <c r="P57" s="14" t="e">
        <f t="shared" si="8"/>
        <v>#DIV/0!</v>
      </c>
      <c r="Q57" s="14">
        <f t="shared" si="8"/>
        <v>0.33333333333333331</v>
      </c>
    </row>
    <row r="58" spans="2:17" x14ac:dyDescent="0.25">
      <c r="C58" s="25"/>
      <c r="D58" s="25"/>
      <c r="E58" s="1"/>
      <c r="H58" s="34" t="s">
        <v>17</v>
      </c>
      <c r="I58" s="34"/>
      <c r="J58" s="13">
        <f>J55/J56</f>
        <v>0.10526315789473684</v>
      </c>
      <c r="K58" s="13">
        <f t="shared" ref="K58:Q58" si="9">K55/K56</f>
        <v>0.10526315789473684</v>
      </c>
      <c r="L58" s="14">
        <f t="shared" si="9"/>
        <v>5.2631578947368418E-2</v>
      </c>
      <c r="M58" s="14">
        <f t="shared" si="9"/>
        <v>0</v>
      </c>
      <c r="N58" s="14">
        <f t="shared" si="9"/>
        <v>0</v>
      </c>
      <c r="O58" s="14" t="e">
        <f t="shared" si="9"/>
        <v>#DIV/0!</v>
      </c>
      <c r="P58" s="14" t="e">
        <f t="shared" si="9"/>
        <v>#DIV/0!</v>
      </c>
      <c r="Q58" s="14">
        <f t="shared" si="9"/>
        <v>0.66666666666666663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2024-01-07T19:00:17Z</dcterms:modified>
</cp:coreProperties>
</file>