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5592F09C-2F23-4C22-82D5-96E07E2D216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3" l="1"/>
  <c r="M28" i="23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J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G28" i="10"/>
  <c r="F28" i="10"/>
  <c r="E28" i="10"/>
  <c r="L16" i="10"/>
  <c r="L15" i="10"/>
  <c r="I15" i="10"/>
  <c r="L14" i="10"/>
  <c r="L17" i="22" l="1"/>
  <c r="I16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<sst xmlns="http://schemas.openxmlformats.org/spreadsheetml/2006/main" count="182" uniqueCount="47">
  <si>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</si>
  <si>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</si>
  <si>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</si>
  <si>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</si>
  <si>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</si>
  <si>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</si>
  <si>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</si>
  <si>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</si>
  <si>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</si>
  <si>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</si>
  <si>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</si>
  <si>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</si>
  <si>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</si>
  <si>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</si>
  <si>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</si>
  <si>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</si>
  <si>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</si>
  <si>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</si>
  <si>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</si>
  <si>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</si>
  <si>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</si>
  <si>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</si>
  <si>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</si>
  <si>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</si>
  <si>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</si>
  <si>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</si>
  <si>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</si>
  <si>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</si>
  <si>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</si>
  <si>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</si>
  <si>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</si>
  <si>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</si>
  <si>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</si>
  <si>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IAMB</t>
  </si>
  <si>
    <t>M.C.IA Damaris de los Angeles Garcia Gracia</t>
  </si>
  <si>
    <t>M.CIA JESSICA ALEJANDRA REYES LARIOS</t>
  </si>
  <si>
    <t>TALLER DE ÉTICA</t>
  </si>
  <si>
    <t>BIOQUIMICA</t>
  </si>
  <si>
    <t>FUNDAMENTOS DE QUIMICA ORGANICA</t>
  </si>
  <si>
    <t xml:space="preserve">FUNDAMENTOS DE QUIMICA </t>
  </si>
  <si>
    <t>106A</t>
  </si>
  <si>
    <t>306A</t>
  </si>
  <si>
    <t>306B</t>
  </si>
  <si>
    <t>107C</t>
  </si>
  <si>
    <t>IGEM</t>
  </si>
  <si>
    <t>SEPTIEMBRE 2023-ENERO 2024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</si>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</sst>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12" xfId="2" applyFont="1" applyBorder="1" applyAlignment="1">
      <alignment horizontal="center"/>
    </xf>
    <xf numFmtId="0" fontId="10" fillId="0" borderId="12" xfId="0" applyFont="1" applyBorder="1" applyAlignment="1">
      <alignment horizontal="center"/>
    </xf>
  </cellXfs>
  <cellStyles count="3">
    <cellStyle name="Normal" xfId="0" builtinId="0"/>
    <cellStyle name="Normal 2" xfId="2" xr:uid="{80F46AF1-FC9D-49C7-AAA1-1283DEFD56F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36</v>
      </c>
      <c r="B14" s="9" t="s">
        <v>32</v>
      </c>
      <c r="C14" s="9" t="s">
        <v>40</v>
      </c>
      <c r="D14" s="9" t="s">
        <v>33</v>
      </c>
      <c r="E14" s="9">
        <v>35</v>
      </c>
      <c r="F14" s="9">
        <v>32</v>
      </c>
      <c r="G14" s="9"/>
      <c r="H14" s="10"/>
      <c r="I14" s="9">
        <v>3</v>
      </c>
      <c r="J14" s="10"/>
      <c r="K14" s="9">
        <v>1</v>
      </c>
      <c r="L14" s="10">
        <f t="shared" ref="L14:L28" si="0">K14/E14</f>
        <v>2.8571428571428571E-2</v>
      </c>
      <c r="M14" s="9">
        <v>81.849999999999994</v>
      </c>
      <c r="N14" s="15">
        <v>0.8</v>
      </c>
    </row>
    <row r="15" spans="1:14" s="11" customFormat="1" x14ac:dyDescent="0.2">
      <c r="A15" s="8" t="s">
        <v>37</v>
      </c>
      <c r="B15" s="9" t="s">
        <v>21</v>
      </c>
      <c r="C15" s="9" t="s">
        <v>41</v>
      </c>
      <c r="D15" s="9" t="s">
        <v>33</v>
      </c>
      <c r="E15" s="9">
        <v>31</v>
      </c>
      <c r="F15" s="9">
        <v>30</v>
      </c>
      <c r="G15" s="9"/>
      <c r="H15" s="10"/>
      <c r="I15" s="9">
        <f t="shared" ref="I15:I28" si="1">(E15-SUM(F15:G15))-K15</f>
        <v>1</v>
      </c>
      <c r="J15" s="10"/>
      <c r="K15" s="9">
        <v>0</v>
      </c>
      <c r="L15" s="10">
        <f t="shared" si="0"/>
        <v>0</v>
      </c>
      <c r="M15" s="9">
        <v>5</v>
      </c>
      <c r="N15" s="15">
        <v>0.74</v>
      </c>
    </row>
    <row r="16" spans="1:14" s="11" customFormat="1" x14ac:dyDescent="0.2">
      <c r="A16" s="8" t="s">
        <v>38</v>
      </c>
      <c r="B16" s="9" t="s">
        <v>21</v>
      </c>
      <c r="C16" s="9" t="s">
        <v>42</v>
      </c>
      <c r="D16" s="9" t="s">
        <v>33</v>
      </c>
      <c r="E16" s="9">
        <v>27</v>
      </c>
      <c r="F16" s="9">
        <v>19</v>
      </c>
      <c r="G16" s="9"/>
      <c r="H16" s="10"/>
      <c r="I16" s="9">
        <v>8</v>
      </c>
      <c r="J16" s="10"/>
      <c r="K16" s="9">
        <v>0</v>
      </c>
      <c r="L16" s="10">
        <f t="shared" si="0"/>
        <v>0</v>
      </c>
      <c r="M16" s="9">
        <v>57.11</v>
      </c>
      <c r="N16" s="15">
        <v>0.70730000000000004</v>
      </c>
    </row>
    <row r="17" spans="1:14" s="11" customFormat="1" x14ac:dyDescent="0.2">
      <c r="A17" s="8" t="s">
        <v>39</v>
      </c>
      <c r="B17" s="9" t="s">
        <v>21</v>
      </c>
      <c r="C17" s="9" t="s">
        <v>43</v>
      </c>
      <c r="D17" s="9" t="s">
        <v>44</v>
      </c>
      <c r="E17" s="9">
        <v>31</v>
      </c>
      <c r="F17" s="9">
        <v>25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74.510000000000005</v>
      </c>
      <c r="N17" s="15">
        <v>0.80640000000000001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106</v>
      </c>
      <c r="G28" s="17">
        <f>SUM(G14:G27)</f>
        <v>0</v>
      </c>
      <c r="H28" s="18"/>
      <c r="I28" s="17">
        <f t="shared" si="1"/>
        <v>17</v>
      </c>
      <c r="J28" s="18"/>
      <c r="K28" s="17">
        <f>SUM(K14:K27)</f>
        <v>1</v>
      </c>
      <c r="L28" s="18">
        <f t="shared" si="0"/>
        <v>8.0645161290322578E-3</v>
      </c>
      <c r="M28" s="17">
        <f>AVERAGE(M14:M27)</f>
        <v>54.617499999999993</v>
      </c>
      <c r="N28" s="19">
        <f>AVERAGE(N14:N27)</f>
        <v>0.76342500000000002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v>36</v>
      </c>
      <c r="F14" s="9">
        <v>33</v>
      </c>
      <c r="G14" s="9"/>
      <c r="H14" s="10"/>
      <c r="I14" s="9">
        <v>3</v>
      </c>
      <c r="J14" s="10"/>
      <c r="K14" s="9">
        <v>1</v>
      </c>
      <c r="L14" s="10">
        <f t="shared" ref="L14:L28" si="0">K14/E14</f>
        <v>2.7777777777777776E-2</v>
      </c>
      <c r="M14" s="9">
        <v>80</v>
      </c>
      <c r="N14" s="15">
        <v>0.77700000000000002</v>
      </c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>
        <v>30</v>
      </c>
      <c r="G15" s="9"/>
      <c r="H15" s="10"/>
      <c r="I15" s="9">
        <f t="shared" ref="I15:I28" si="1">(E15-SUM(F15:G15))-K15</f>
        <v>1</v>
      </c>
      <c r="J15" s="10"/>
      <c r="K15" s="9">
        <v>0</v>
      </c>
      <c r="L15" s="10">
        <f t="shared" si="0"/>
        <v>0</v>
      </c>
      <c r="M15" s="9">
        <v>86.12</v>
      </c>
      <c r="N15" s="15">
        <v>0.70599999999999996</v>
      </c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>
        <v>24</v>
      </c>
      <c r="G16" s="9"/>
      <c r="H16" s="10"/>
      <c r="I16" s="9">
        <f t="shared" si="1"/>
        <v>3</v>
      </c>
      <c r="J16" s="10"/>
      <c r="K16" s="9">
        <v>0</v>
      </c>
      <c r="L16" s="10">
        <f t="shared" si="0"/>
        <v>0</v>
      </c>
      <c r="M16" s="9">
        <v>72.900000000000006</v>
      </c>
      <c r="N16" s="15">
        <v>0.40739999999999998</v>
      </c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>
        <v>24</v>
      </c>
      <c r="G17" s="9"/>
      <c r="H17" s="10"/>
      <c r="I17" s="9">
        <f t="shared" si="1"/>
        <v>7</v>
      </c>
      <c r="J17" s="10"/>
      <c r="K17" s="9">
        <v>0</v>
      </c>
      <c r="L17" s="10">
        <f t="shared" si="0"/>
        <v>0</v>
      </c>
      <c r="M17" s="9">
        <v>58.78</v>
      </c>
      <c r="N17" s="15">
        <v>0.77410000000000001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111</v>
      </c>
      <c r="G28" s="17">
        <f>SUM(G14:G27)</f>
        <v>0</v>
      </c>
      <c r="H28" s="18"/>
      <c r="I28" s="17">
        <f t="shared" si="1"/>
        <v>13</v>
      </c>
      <c r="J28" s="18"/>
      <c r="K28" s="17">
        <f>SUM(K14:K27)</f>
        <v>1</v>
      </c>
      <c r="L28" s="18">
        <f t="shared" si="0"/>
        <v>8.0000000000000002E-3</v>
      </c>
      <c r="M28" s="17">
        <f>AVERAGE(M14:M27)</f>
        <v>74.45</v>
      </c>
      <c r="N28" s="19">
        <f>AVERAGE(N14:N27)</f>
        <v>0.66612500000000008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P19" sqref="P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15" x14ac:dyDescent="0.25">
      <c r="A14" s="9" t="str">
        <f>'1'!A14</f>
        <v>TALLER DE ÉTICA</v>
      </c>
      <c r="B14" s="9" t="s">
        <v>46</v>
      </c>
      <c r="C14" s="9" t="str">
        <f>'1'!C14</f>
        <v>106A</v>
      </c>
      <c r="D14" s="9" t="str">
        <f>'1'!D14</f>
        <v>IAMB</v>
      </c>
      <c r="E14" s="40">
        <v>36</v>
      </c>
      <c r="F14" s="9">
        <v>30</v>
      </c>
      <c r="G14" s="9"/>
      <c r="H14" s="10"/>
      <c r="I14" s="9">
        <f t="shared" ref="I14:I28" si="0">(E14-SUM(F14:G14))-K14</f>
        <v>6</v>
      </c>
      <c r="J14" s="10">
        <f t="shared" ref="J14:J28" si="1">I14/E14</f>
        <v>0.16666666666666666</v>
      </c>
      <c r="K14" s="9"/>
      <c r="L14" s="10">
        <f t="shared" ref="L14:M28" si="2">K14/E14</f>
        <v>0</v>
      </c>
      <c r="M14" s="9">
        <v>75.55</v>
      </c>
      <c r="N14" s="41">
        <v>75</v>
      </c>
    </row>
    <row r="15" spans="1:14" s="11" customFormat="1" ht="15" x14ac:dyDescent="0.25">
      <c r="A15" s="9" t="str">
        <f>'1'!A15</f>
        <v>BIOQUIMICA</v>
      </c>
      <c r="B15" s="9" t="s">
        <v>46</v>
      </c>
      <c r="C15" s="9" t="str">
        <f>'1'!C15</f>
        <v>306A</v>
      </c>
      <c r="D15" s="9" t="str">
        <f>'1'!D15</f>
        <v>IAMB</v>
      </c>
      <c r="E15" s="9">
        <f>'1'!E15</f>
        <v>31</v>
      </c>
      <c r="F15" s="9">
        <v>28</v>
      </c>
      <c r="G15" s="9"/>
      <c r="H15" s="10"/>
      <c r="I15" s="9">
        <f t="shared" si="0"/>
        <v>3</v>
      </c>
      <c r="J15" s="10">
        <f t="shared" si="1"/>
        <v>9.6774193548387094E-2</v>
      </c>
      <c r="K15" s="9"/>
      <c r="L15" s="10">
        <f t="shared" si="2"/>
        <v>0</v>
      </c>
      <c r="M15" s="9">
        <v>71.290000000000006</v>
      </c>
      <c r="N15" s="41">
        <v>58</v>
      </c>
    </row>
    <row r="16" spans="1:14" s="11" customFormat="1" ht="15" x14ac:dyDescent="0.25">
      <c r="A16" s="9" t="str">
        <f>'1'!A16</f>
        <v>FUNDAMENTOS DE QUIMICA ORGANICA</v>
      </c>
      <c r="B16" s="9" t="s">
        <v>46</v>
      </c>
      <c r="C16" s="9" t="str">
        <f>'1'!C16</f>
        <v>306B</v>
      </c>
      <c r="D16" s="9" t="str">
        <f>'1'!D16</f>
        <v>IAMB</v>
      </c>
      <c r="E16" s="9">
        <f>'1'!E16</f>
        <v>27</v>
      </c>
      <c r="F16" s="9">
        <v>20</v>
      </c>
      <c r="G16" s="9"/>
      <c r="H16" s="10"/>
      <c r="I16" s="9">
        <f t="shared" si="0"/>
        <v>7</v>
      </c>
      <c r="J16" s="10">
        <f t="shared" si="1"/>
        <v>0.25925925925925924</v>
      </c>
      <c r="K16" s="9"/>
      <c r="L16" s="10">
        <f t="shared" si="2"/>
        <v>0</v>
      </c>
      <c r="M16" s="9">
        <v>63</v>
      </c>
      <c r="N16" s="41">
        <v>74</v>
      </c>
    </row>
    <row r="17" spans="1:14" s="11" customFormat="1" ht="15" x14ac:dyDescent="0.25">
      <c r="A17" s="9" t="str">
        <f>'1'!A17</f>
        <v xml:space="preserve">FUNDAMENTOS DE QUIMICA </v>
      </c>
      <c r="B17" s="9" t="s">
        <v>46</v>
      </c>
      <c r="C17" s="9" t="str">
        <f>'1'!C17</f>
        <v>107C</v>
      </c>
      <c r="D17" s="9" t="str">
        <f>'1'!D17</f>
        <v>IGEM</v>
      </c>
      <c r="E17" s="9">
        <f>'1'!E17</f>
        <v>31</v>
      </c>
      <c r="F17" s="9">
        <v>27</v>
      </c>
      <c r="G17" s="9"/>
      <c r="H17" s="10"/>
      <c r="I17" s="9">
        <f t="shared" si="0"/>
        <v>4</v>
      </c>
      <c r="J17" s="10">
        <f t="shared" si="1"/>
        <v>0.12903225806451613</v>
      </c>
      <c r="K17" s="9"/>
      <c r="L17" s="10">
        <f t="shared" si="2"/>
        <v>0</v>
      </c>
      <c r="M17" s="9">
        <v>69</v>
      </c>
      <c r="N17" s="41">
        <v>87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105</v>
      </c>
      <c r="G28" s="17">
        <f>SUM(G14:G27)</f>
        <v>0</v>
      </c>
      <c r="H28" s="18">
        <f>SUM(F28:G28)/E28</f>
        <v>0.84</v>
      </c>
      <c r="I28" s="17">
        <f t="shared" si="0"/>
        <v>20</v>
      </c>
      <c r="J28" s="18">
        <f t="shared" si="1"/>
        <v>0.16</v>
      </c>
      <c r="K28" s="17">
        <f>SUM(K14:K27)</f>
        <v>0</v>
      </c>
      <c r="L28" s="18">
        <f t="shared" si="2"/>
        <v>0</v>
      </c>
      <c r="M28" s="17">
        <f>AVERAGE(M14:M27)</f>
        <v>69.710000000000008</v>
      </c>
      <c r="N28" s="19">
        <f>AVERAGE(N14:N27)</f>
        <v>73.5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/>
      <c r="G15" s="9"/>
      <c r="H15" s="10">
        <f t="shared" ref="H15:H27" si="3">(F15+G15)/E15</f>
        <v>0</v>
      </c>
      <c r="I15" s="9">
        <f t="shared" si="0"/>
        <v>31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/>
      <c r="G16" s="9"/>
      <c r="H16" s="10">
        <f t="shared" si="3"/>
        <v>0</v>
      </c>
      <c r="I16" s="9">
        <f t="shared" si="0"/>
        <v>27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/>
      <c r="G17" s="9"/>
      <c r="H17" s="10">
        <f t="shared" si="3"/>
        <v>0</v>
      </c>
      <c r="I17" s="9">
        <f t="shared" si="0"/>
        <v>31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2023-12-02T03:42:23Z</dcterms:modified>
  <cp:category/>
  <cp:contentStatus/>
</cp:coreProperties>
</file>