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679C3DEE-858B-4A37-9F98-C0E29E8B994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5" l="1"/>
  <c r="L16" i="24" l="1"/>
  <c r="D16" i="24"/>
  <c r="A18" i="24"/>
  <c r="I14" i="23"/>
  <c r="M28" i="23"/>
  <c r="H14" i="25"/>
  <c r="J16" i="24" l="1"/>
  <c r="N28" i="25"/>
  <c r="M28" i="25"/>
  <c r="K28" i="25"/>
  <c r="G28" i="25"/>
  <c r="F2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J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E15" i="24"/>
  <c r="I15" i="24" s="1"/>
  <c r="J15" i="24" s="1"/>
  <c r="D15" i="24"/>
  <c r="C15" i="24"/>
  <c r="A15" i="24"/>
  <c r="J14" i="24"/>
  <c r="D14" i="24"/>
  <c r="C14" i="24"/>
  <c r="A14" i="24"/>
  <c r="B10" i="24"/>
  <c r="B37" i="24" s="1"/>
  <c r="L8" i="24"/>
  <c r="H8" i="24"/>
  <c r="E8" i="24"/>
  <c r="N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J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B37" i="10"/>
  <c r="N28" i="10"/>
  <c r="M28" i="10"/>
  <c r="K28" i="10"/>
  <c r="G28" i="10"/>
  <c r="F28" i="10"/>
  <c r="E28" i="10"/>
  <c r="L16" i="10"/>
  <c r="L15" i="10"/>
  <c r="I15" i="10"/>
  <c r="L14" i="10"/>
  <c r="L17" i="22" l="1"/>
  <c r="I16" i="22"/>
  <c r="I15" i="22"/>
  <c r="J15" i="25"/>
  <c r="H15" i="25"/>
  <c r="J16" i="25"/>
  <c r="I17" i="25"/>
  <c r="J17" i="25" s="1"/>
  <c r="H17" i="25"/>
  <c r="L14" i="25"/>
  <c r="L15" i="25"/>
  <c r="L16" i="25"/>
  <c r="L17" i="25"/>
  <c r="E28" i="25"/>
  <c r="L14" i="24"/>
  <c r="L15" i="24"/>
  <c r="L18" i="24"/>
  <c r="L19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<sst xmlns="http://schemas.openxmlformats.org/spreadsheetml/2006/main" count="194" uniqueCount="51">
  <si>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</si>
  <si>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</si>
  <si>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</si>
  <si>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</si>
  <si>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</si>
  <si>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</si>
  <si>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</si>
  <si>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</si>
  <si>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</si>
  <si>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</si>
  <si>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</si>
  <si>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</si>
  <si>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</si>
  <si>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</si>
  <si>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</si>
  <si>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</si>
  <si>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</si>
  <si>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</si>
  <si>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</si>
  <si>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</si>
  <si>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</si>
  <si>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</si>
  <si>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</si>
  <si>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</si>
  <si>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</si>
  <si>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</si>
  <si>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</si>
  <si>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</si>
  <si>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</si>
  <si>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</si>
  <si>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</si>
  <si>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</si>
  <si>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</si>
  <si>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IAMB</t>
  </si>
  <si>
    <t>M.C.IA Damaris de los Angeles Garcia Gracia</t>
  </si>
  <si>
    <t>M.CIA JESSICA ALEJANDRA REYES LARIOS</t>
  </si>
  <si>
    <t>TALLER DE ÉTICA</t>
  </si>
  <si>
    <t>BIOQUIMICA</t>
  </si>
  <si>
    <t>FUNDAMENTOS DE QUIMICA ORGANICA</t>
  </si>
  <si>
    <t xml:space="preserve">FUNDAMENTOS DE QUIMICA </t>
  </si>
  <si>
    <t>106A</t>
  </si>
  <si>
    <t>306A</t>
  </si>
  <si>
    <t>306B</t>
  </si>
  <si>
    <t>107C</t>
  </si>
  <si>
    <t>IGEM</t>
  </si>
  <si>
    <t>SEPTIEMBRE 2023-ENERO 2024</t>
  </si>
  <si>
    <t>III</t>
  </si>
  <si>
    <t>IV</t>
  </si>
  <si>
    <t>V</t>
  </si>
  <si>
    <t>VI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</si>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</sst>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Normal" xfId="0" builtinId="0"/>
    <cellStyle name="Normal 2" xfId="2" xr:uid="{80F46AF1-FC9D-49C7-AAA1-1283DEFD56F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4</v>
      </c>
      <c r="I8" s="37" t="s">
        <v>7</v>
      </c>
      <c r="J8" s="37"/>
      <c r="K8" s="37"/>
      <c r="L8" s="38" t="s">
        <v>45</v>
      </c>
      <c r="M8" s="38"/>
      <c r="N8" s="38"/>
    </row>
    <row r="10" spans="1:14" x14ac:dyDescent="0.2">
      <c r="A10" s="4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36</v>
      </c>
      <c r="B14" s="9" t="s">
        <v>32</v>
      </c>
      <c r="C14" s="9" t="s">
        <v>40</v>
      </c>
      <c r="D14" s="9" t="s">
        <v>33</v>
      </c>
      <c r="E14" s="9">
        <v>35</v>
      </c>
      <c r="F14" s="9">
        <v>32</v>
      </c>
      <c r="G14" s="9"/>
      <c r="H14" s="10"/>
      <c r="I14" s="9">
        <v>3</v>
      </c>
      <c r="J14" s="10"/>
      <c r="K14" s="9">
        <v>1</v>
      </c>
      <c r="L14" s="10">
        <f t="shared" ref="L14:L28" si="0">K14/E14</f>
        <v>2.8571428571428571E-2</v>
      </c>
      <c r="M14" s="9">
        <v>81.849999999999994</v>
      </c>
      <c r="N14" s="15">
        <v>0.8</v>
      </c>
    </row>
    <row r="15" spans="1:14" s="11" customFormat="1" x14ac:dyDescent="0.2">
      <c r="A15" s="8" t="s">
        <v>37</v>
      </c>
      <c r="B15" s="9" t="s">
        <v>21</v>
      </c>
      <c r="C15" s="9" t="s">
        <v>41</v>
      </c>
      <c r="D15" s="9" t="s">
        <v>33</v>
      </c>
      <c r="E15" s="9">
        <v>31</v>
      </c>
      <c r="F15" s="9">
        <v>30</v>
      </c>
      <c r="G15" s="9"/>
      <c r="H15" s="10"/>
      <c r="I15" s="9">
        <f t="shared" ref="I15:I28" si="1">(E15-SUM(F15:G15))-K15</f>
        <v>1</v>
      </c>
      <c r="J15" s="10"/>
      <c r="K15" s="9">
        <v>0</v>
      </c>
      <c r="L15" s="10">
        <f t="shared" si="0"/>
        <v>0</v>
      </c>
      <c r="M15" s="9">
        <v>5</v>
      </c>
      <c r="N15" s="15">
        <v>0.74</v>
      </c>
    </row>
    <row r="16" spans="1:14" s="11" customFormat="1" x14ac:dyDescent="0.2">
      <c r="A16" s="8" t="s">
        <v>38</v>
      </c>
      <c r="B16" s="9" t="s">
        <v>21</v>
      </c>
      <c r="C16" s="9" t="s">
        <v>42</v>
      </c>
      <c r="D16" s="9" t="s">
        <v>33</v>
      </c>
      <c r="E16" s="9">
        <v>27</v>
      </c>
      <c r="F16" s="9">
        <v>19</v>
      </c>
      <c r="G16" s="9"/>
      <c r="H16" s="10"/>
      <c r="I16" s="9">
        <v>8</v>
      </c>
      <c r="J16" s="10"/>
      <c r="K16" s="9">
        <v>0</v>
      </c>
      <c r="L16" s="10">
        <f t="shared" si="0"/>
        <v>0</v>
      </c>
      <c r="M16" s="9">
        <v>57.11</v>
      </c>
      <c r="N16" s="15">
        <v>0.70730000000000004</v>
      </c>
    </row>
    <row r="17" spans="1:14" s="11" customFormat="1" x14ac:dyDescent="0.2">
      <c r="A17" s="8" t="s">
        <v>39</v>
      </c>
      <c r="B17" s="9" t="s">
        <v>21</v>
      </c>
      <c r="C17" s="9" t="s">
        <v>43</v>
      </c>
      <c r="D17" s="9" t="s">
        <v>44</v>
      </c>
      <c r="E17" s="9">
        <v>31</v>
      </c>
      <c r="F17" s="9">
        <v>25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74.510000000000005</v>
      </c>
      <c r="N17" s="15">
        <v>0.80640000000000001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106</v>
      </c>
      <c r="G28" s="17">
        <f>SUM(G14:G27)</f>
        <v>0</v>
      </c>
      <c r="H28" s="18"/>
      <c r="I28" s="17">
        <f t="shared" si="1"/>
        <v>17</v>
      </c>
      <c r="J28" s="18"/>
      <c r="K28" s="17">
        <f>SUM(K14:K27)</f>
        <v>1</v>
      </c>
      <c r="L28" s="18">
        <f t="shared" si="0"/>
        <v>8.0645161290322578E-3</v>
      </c>
      <c r="M28" s="17">
        <f>AVERAGE(M14:M27)</f>
        <v>54.617499999999993</v>
      </c>
      <c r="N28" s="19">
        <f>AVERAGE(N14:N27)</f>
        <v>0.76342500000000002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M.C.IA Damaris de los Angeles Garcia Gracia</v>
      </c>
      <c r="C37" s="44"/>
      <c r="D37" s="44"/>
      <c r="E37" s="13"/>
      <c r="F37" s="13"/>
      <c r="G37" s="44" t="s">
        <v>35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SEPTIEMBRE 2023-ENERO 2024</v>
      </c>
      <c r="M8" s="38"/>
      <c r="N8" s="38"/>
    </row>
    <row r="10" spans="1:14" x14ac:dyDescent="0.2">
      <c r="A10" s="4" t="s">
        <v>8</v>
      </c>
      <c r="B10" s="38" t="str">
        <f>'1'!B10</f>
        <v>M.C.IA Damaris de los Angeles Garcia Gracia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v>36</v>
      </c>
      <c r="F14" s="9">
        <v>33</v>
      </c>
      <c r="G14" s="9"/>
      <c r="H14" s="10"/>
      <c r="I14" s="9">
        <v>3</v>
      </c>
      <c r="J14" s="10"/>
      <c r="K14" s="9">
        <v>1</v>
      </c>
      <c r="L14" s="10">
        <f t="shared" ref="L14:L28" si="0">K14/E14</f>
        <v>2.7777777777777776E-2</v>
      </c>
      <c r="M14" s="9">
        <v>80</v>
      </c>
      <c r="N14" s="15">
        <v>0.77700000000000002</v>
      </c>
    </row>
    <row r="15" spans="1:14" s="11" customFormat="1" x14ac:dyDescent="0.2">
      <c r="A15" s="9" t="str">
        <f>'1'!A15</f>
        <v>BIOQUIMICA</v>
      </c>
      <c r="B15" s="9"/>
      <c r="C15" s="9" t="str">
        <f>'1'!C15</f>
        <v>306A</v>
      </c>
      <c r="D15" s="9" t="str">
        <f>'1'!D15</f>
        <v>IAMB</v>
      </c>
      <c r="E15" s="9">
        <f>'1'!E15</f>
        <v>31</v>
      </c>
      <c r="F15" s="9">
        <v>30</v>
      </c>
      <c r="G15" s="9"/>
      <c r="H15" s="10"/>
      <c r="I15" s="9">
        <f t="shared" ref="I15:I28" si="1">(E15-SUM(F15:G15))-K15</f>
        <v>1</v>
      </c>
      <c r="J15" s="10"/>
      <c r="K15" s="9">
        <v>0</v>
      </c>
      <c r="L15" s="10">
        <f t="shared" si="0"/>
        <v>0</v>
      </c>
      <c r="M15" s="9">
        <v>86.12</v>
      </c>
      <c r="N15" s="15">
        <v>0.70599999999999996</v>
      </c>
    </row>
    <row r="16" spans="1:14" s="11" customFormat="1" x14ac:dyDescent="0.2">
      <c r="A16" s="9" t="str">
        <f>'1'!A16</f>
        <v>FUNDAMENTOS DE QUIMICA ORGANICA</v>
      </c>
      <c r="B16" s="9"/>
      <c r="C16" s="9" t="str">
        <f>'1'!C16</f>
        <v>306B</v>
      </c>
      <c r="D16" s="9" t="str">
        <f>'1'!D16</f>
        <v>IAMB</v>
      </c>
      <c r="E16" s="9">
        <f>'1'!E16</f>
        <v>27</v>
      </c>
      <c r="F16" s="9">
        <v>24</v>
      </c>
      <c r="G16" s="9"/>
      <c r="H16" s="10"/>
      <c r="I16" s="9">
        <f t="shared" si="1"/>
        <v>3</v>
      </c>
      <c r="J16" s="10"/>
      <c r="K16" s="9">
        <v>0</v>
      </c>
      <c r="L16" s="10">
        <f t="shared" si="0"/>
        <v>0</v>
      </c>
      <c r="M16" s="9">
        <v>72.900000000000006</v>
      </c>
      <c r="N16" s="15">
        <v>0.40739999999999998</v>
      </c>
    </row>
    <row r="17" spans="1:14" s="11" customFormat="1" x14ac:dyDescent="0.2">
      <c r="A17" s="9" t="str">
        <f>'1'!A17</f>
        <v xml:space="preserve">FUNDAMENTOS DE QUIMICA </v>
      </c>
      <c r="B17" s="9"/>
      <c r="C17" s="9" t="str">
        <f>'1'!C17</f>
        <v>107C</v>
      </c>
      <c r="D17" s="9" t="str">
        <f>'1'!D17</f>
        <v>IGEM</v>
      </c>
      <c r="E17" s="9">
        <f>'1'!E17</f>
        <v>31</v>
      </c>
      <c r="F17" s="9">
        <v>24</v>
      </c>
      <c r="G17" s="9"/>
      <c r="H17" s="10"/>
      <c r="I17" s="9">
        <f t="shared" si="1"/>
        <v>7</v>
      </c>
      <c r="J17" s="10"/>
      <c r="K17" s="9">
        <v>0</v>
      </c>
      <c r="L17" s="10">
        <f t="shared" si="0"/>
        <v>0</v>
      </c>
      <c r="M17" s="9">
        <v>58.78</v>
      </c>
      <c r="N17" s="15">
        <v>0.77410000000000001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111</v>
      </c>
      <c r="G28" s="17">
        <f>SUM(G14:G27)</f>
        <v>0</v>
      </c>
      <c r="H28" s="18"/>
      <c r="I28" s="17">
        <f t="shared" si="1"/>
        <v>13</v>
      </c>
      <c r="J28" s="18"/>
      <c r="K28" s="17">
        <f>SUM(K14:K27)</f>
        <v>1</v>
      </c>
      <c r="L28" s="18">
        <f t="shared" si="0"/>
        <v>8.0000000000000002E-3</v>
      </c>
      <c r="M28" s="17">
        <f>AVERAGE(M14:M27)</f>
        <v>74.45</v>
      </c>
      <c r="N28" s="19">
        <f>AVERAGE(N14:N27)</f>
        <v>0.66612500000000008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M.C.IA Damaris de los Angeles Garcia Gracia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SEPTIEMBRE 2023-ENERO 2024</v>
      </c>
      <c r="M8" s="38"/>
      <c r="N8" s="38"/>
    </row>
    <row r="10" spans="1:14" x14ac:dyDescent="0.2">
      <c r="A10" s="4" t="s">
        <v>8</v>
      </c>
      <c r="B10" s="38" t="str">
        <f>'1'!B10</f>
        <v>M.C.IA Damaris de los Angeles Garcia Gracia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15" x14ac:dyDescent="0.25">
      <c r="A14" s="9" t="str">
        <f>'1'!A14</f>
        <v>TALLER DE ÉTICA</v>
      </c>
      <c r="B14" s="9" t="s">
        <v>46</v>
      </c>
      <c r="C14" s="9" t="str">
        <f>'1'!C14</f>
        <v>106A</v>
      </c>
      <c r="D14" s="9" t="str">
        <f>'1'!D14</f>
        <v>IAMB</v>
      </c>
      <c r="E14" s="21">
        <v>36</v>
      </c>
      <c r="F14" s="9">
        <v>30</v>
      </c>
      <c r="G14" s="9"/>
      <c r="H14" s="10"/>
      <c r="I14" s="9">
        <f t="shared" ref="I14:I28" si="0">(E14-SUM(F14:G14))-K14</f>
        <v>6</v>
      </c>
      <c r="J14" s="10">
        <f t="shared" ref="J14:J28" si="1">I14/E14</f>
        <v>0.16666666666666666</v>
      </c>
      <c r="K14" s="9"/>
      <c r="L14" s="10">
        <f t="shared" ref="L14:L28" si="2">K14/E14</f>
        <v>0</v>
      </c>
      <c r="M14" s="9">
        <v>75.55</v>
      </c>
      <c r="N14" s="22">
        <v>75</v>
      </c>
    </row>
    <row r="15" spans="1:14" s="11" customFormat="1" ht="15" x14ac:dyDescent="0.25">
      <c r="A15" s="9" t="str">
        <f>'1'!A15</f>
        <v>BIOQUIMICA</v>
      </c>
      <c r="B15" s="9" t="s">
        <v>46</v>
      </c>
      <c r="C15" s="9" t="str">
        <f>'1'!C15</f>
        <v>306A</v>
      </c>
      <c r="D15" s="9" t="str">
        <f>'1'!D15</f>
        <v>IAMB</v>
      </c>
      <c r="E15" s="9">
        <f>'1'!E15</f>
        <v>31</v>
      </c>
      <c r="F15" s="9">
        <v>28</v>
      </c>
      <c r="G15" s="9"/>
      <c r="H15" s="10"/>
      <c r="I15" s="9">
        <f t="shared" si="0"/>
        <v>3</v>
      </c>
      <c r="J15" s="10">
        <f t="shared" si="1"/>
        <v>9.6774193548387094E-2</v>
      </c>
      <c r="K15" s="9"/>
      <c r="L15" s="10">
        <f t="shared" si="2"/>
        <v>0</v>
      </c>
      <c r="M15" s="9">
        <v>71.290000000000006</v>
      </c>
      <c r="N15" s="22">
        <v>58</v>
      </c>
    </row>
    <row r="16" spans="1:14" s="11" customFormat="1" ht="15" x14ac:dyDescent="0.25">
      <c r="A16" s="9" t="str">
        <f>'1'!A16</f>
        <v>FUNDAMENTOS DE QUIMICA ORGANICA</v>
      </c>
      <c r="B16" s="9" t="s">
        <v>46</v>
      </c>
      <c r="C16" s="9" t="str">
        <f>'1'!C16</f>
        <v>306B</v>
      </c>
      <c r="D16" s="9" t="str">
        <f>'1'!D16</f>
        <v>IAMB</v>
      </c>
      <c r="E16" s="9">
        <f>'1'!E16</f>
        <v>27</v>
      </c>
      <c r="F16" s="9">
        <v>20</v>
      </c>
      <c r="G16" s="9"/>
      <c r="H16" s="10"/>
      <c r="I16" s="9">
        <f t="shared" si="0"/>
        <v>7</v>
      </c>
      <c r="J16" s="10">
        <f t="shared" si="1"/>
        <v>0.25925925925925924</v>
      </c>
      <c r="K16" s="9"/>
      <c r="L16" s="10">
        <f t="shared" si="2"/>
        <v>0</v>
      </c>
      <c r="M16" s="9">
        <v>63</v>
      </c>
      <c r="N16" s="22">
        <v>74</v>
      </c>
    </row>
    <row r="17" spans="1:14" s="11" customFormat="1" ht="15" x14ac:dyDescent="0.25">
      <c r="A17" s="9" t="str">
        <f>'1'!A17</f>
        <v xml:space="preserve">FUNDAMENTOS DE QUIMICA </v>
      </c>
      <c r="B17" s="9" t="s">
        <v>46</v>
      </c>
      <c r="C17" s="9" t="str">
        <f>'1'!C17</f>
        <v>107C</v>
      </c>
      <c r="D17" s="9" t="str">
        <f>'1'!D17</f>
        <v>IGEM</v>
      </c>
      <c r="E17" s="9">
        <f>'1'!E17</f>
        <v>31</v>
      </c>
      <c r="F17" s="9">
        <v>27</v>
      </c>
      <c r="G17" s="9"/>
      <c r="H17" s="10"/>
      <c r="I17" s="9">
        <f t="shared" si="0"/>
        <v>4</v>
      </c>
      <c r="J17" s="10">
        <f t="shared" si="1"/>
        <v>0.12903225806451613</v>
      </c>
      <c r="K17" s="9"/>
      <c r="L17" s="10">
        <f t="shared" si="2"/>
        <v>0</v>
      </c>
      <c r="M17" s="9">
        <v>69</v>
      </c>
      <c r="N17" s="22">
        <v>87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105</v>
      </c>
      <c r="G28" s="17">
        <f>SUM(G14:G27)</f>
        <v>0</v>
      </c>
      <c r="H28" s="18">
        <f>SUM(F28:G28)/E28</f>
        <v>0.84</v>
      </c>
      <c r="I28" s="17">
        <f t="shared" si="0"/>
        <v>20</v>
      </c>
      <c r="J28" s="18">
        <f t="shared" si="1"/>
        <v>0.16</v>
      </c>
      <c r="K28" s="17">
        <f>SUM(K14:K27)</f>
        <v>0</v>
      </c>
      <c r="L28" s="18">
        <f t="shared" si="2"/>
        <v>0</v>
      </c>
      <c r="M28" s="17">
        <f>AVERAGE(M14:M27)</f>
        <v>69.710000000000008</v>
      </c>
      <c r="N28" s="19">
        <f>AVERAGE(N14:N27)</f>
        <v>73.5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M.C.IA Damaris de los Angeles Garcia Gracia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SEPTIEMBRE 2023-ENERO 2024</v>
      </c>
      <c r="M8" s="38"/>
      <c r="N8" s="38"/>
    </row>
    <row r="10" spans="1:14" x14ac:dyDescent="0.2">
      <c r="A10" s="4" t="s">
        <v>8</v>
      </c>
      <c r="B10" s="38" t="str">
        <f>'1'!B10</f>
        <v>M.C.IA Damaris de los Angeles Garcia Gracia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TALLER DE ÉTICA</v>
      </c>
      <c r="B14" s="9" t="s">
        <v>47</v>
      </c>
      <c r="C14" s="9" t="str">
        <f>'1'!C14</f>
        <v>106A</v>
      </c>
      <c r="D14" s="9" t="str">
        <f>'1'!D14</f>
        <v>IAMB</v>
      </c>
      <c r="E14" s="9">
        <v>36</v>
      </c>
      <c r="F14" s="9">
        <v>30</v>
      </c>
      <c r="G14" s="9"/>
      <c r="H14" s="10"/>
      <c r="I14" s="9">
        <v>5</v>
      </c>
      <c r="J14" s="10">
        <f t="shared" ref="J14:J28" si="0">I14/E14</f>
        <v>0.1388888888888889</v>
      </c>
      <c r="K14" s="9"/>
      <c r="L14" s="10">
        <f t="shared" ref="L14:L28" si="1">K14/E14</f>
        <v>0</v>
      </c>
      <c r="M14" s="25">
        <v>0.78</v>
      </c>
      <c r="N14" s="25">
        <v>0.86</v>
      </c>
    </row>
    <row r="15" spans="1:14" s="11" customFormat="1" x14ac:dyDescent="0.2">
      <c r="A15" s="9" t="str">
        <f>'1'!A15</f>
        <v>BIOQUIMICA</v>
      </c>
      <c r="B15" s="9" t="s">
        <v>47</v>
      </c>
      <c r="C15" s="9" t="str">
        <f>'1'!C15</f>
        <v>306A</v>
      </c>
      <c r="D15" s="9" t="str">
        <f>'1'!D15</f>
        <v>IAMB</v>
      </c>
      <c r="E15" s="9">
        <f>'1'!E15</f>
        <v>31</v>
      </c>
      <c r="F15" s="9">
        <v>27</v>
      </c>
      <c r="G15" s="9"/>
      <c r="H15" s="10"/>
      <c r="I15" s="9">
        <f t="shared" ref="I14:I28" si="2">(E15-SUM(F15:G15))-K15</f>
        <v>4</v>
      </c>
      <c r="J15" s="10">
        <f t="shared" si="0"/>
        <v>0.12903225806451613</v>
      </c>
      <c r="K15" s="9"/>
      <c r="L15" s="10">
        <f t="shared" si="1"/>
        <v>0</v>
      </c>
      <c r="M15" s="25">
        <v>0.74</v>
      </c>
      <c r="N15" s="15">
        <v>0.77</v>
      </c>
    </row>
    <row r="16" spans="1:14" s="11" customFormat="1" x14ac:dyDescent="0.2">
      <c r="A16" s="9" t="s">
        <v>37</v>
      </c>
      <c r="B16" s="9" t="s">
        <v>48</v>
      </c>
      <c r="C16" s="9" t="s">
        <v>41</v>
      </c>
      <c r="D16" s="9" t="str">
        <f>'1'!D16</f>
        <v>IAMB</v>
      </c>
      <c r="E16" s="9">
        <v>31</v>
      </c>
      <c r="F16" s="9">
        <v>28</v>
      </c>
      <c r="G16" s="9"/>
      <c r="H16" s="10"/>
      <c r="I16" s="9">
        <v>3</v>
      </c>
      <c r="J16" s="10">
        <f t="shared" ref="J16" si="3">I16/E16</f>
        <v>9.6774193548387094E-2</v>
      </c>
      <c r="K16" s="9"/>
      <c r="L16" s="10">
        <f t="shared" ref="L16" si="4">K16/E16</f>
        <v>0</v>
      </c>
      <c r="M16" s="25">
        <v>0.71</v>
      </c>
      <c r="N16" s="25">
        <v>0.67</v>
      </c>
    </row>
    <row r="17" spans="1:14" s="11" customFormat="1" x14ac:dyDescent="0.2">
      <c r="A17" s="24" t="s">
        <v>37</v>
      </c>
      <c r="B17" s="24" t="s">
        <v>49</v>
      </c>
      <c r="C17" s="23" t="s">
        <v>41</v>
      </c>
      <c r="D17" s="24" t="s">
        <v>33</v>
      </c>
      <c r="E17" s="24">
        <v>31</v>
      </c>
      <c r="F17" s="24">
        <v>27</v>
      </c>
      <c r="G17" s="23"/>
      <c r="H17" s="23"/>
      <c r="I17" s="24">
        <v>4</v>
      </c>
      <c r="J17" s="10">
        <v>0.13</v>
      </c>
      <c r="K17" s="23"/>
      <c r="L17" s="25">
        <v>0</v>
      </c>
      <c r="M17" s="25">
        <v>0.76</v>
      </c>
      <c r="N17" s="15">
        <v>0.77</v>
      </c>
    </row>
    <row r="18" spans="1:14" s="11" customFormat="1" x14ac:dyDescent="0.2">
      <c r="A18" s="9" t="str">
        <f>'1'!A16</f>
        <v>FUNDAMENTOS DE QUIMICA ORGANICA</v>
      </c>
      <c r="B18" s="9" t="s">
        <v>47</v>
      </c>
      <c r="C18" s="9" t="str">
        <f>'1'!C16</f>
        <v>306B</v>
      </c>
      <c r="D18" s="9" t="str">
        <f>'1'!D16</f>
        <v>IAMB</v>
      </c>
      <c r="E18" s="9">
        <f>'1'!E16</f>
        <v>27</v>
      </c>
      <c r="F18" s="9">
        <v>22</v>
      </c>
      <c r="G18" s="9"/>
      <c r="H18" s="10"/>
      <c r="I18" s="9">
        <f>(E18-SUM(F18:G18))-K18</f>
        <v>5</v>
      </c>
      <c r="J18" s="10">
        <f>I18/E18</f>
        <v>0.18518518518518517</v>
      </c>
      <c r="K18" s="9"/>
      <c r="L18" s="10">
        <f>K18/E18</f>
        <v>0</v>
      </c>
      <c r="M18" s="25">
        <v>0.67</v>
      </c>
      <c r="N18" s="15">
        <v>0.81</v>
      </c>
    </row>
    <row r="19" spans="1:14" s="11" customFormat="1" x14ac:dyDescent="0.2">
      <c r="A19" s="9" t="str">
        <f>'1'!A17</f>
        <v xml:space="preserve">FUNDAMENTOS DE QUIMICA </v>
      </c>
      <c r="B19" s="9" t="s">
        <v>47</v>
      </c>
      <c r="C19" s="9" t="str">
        <f>'1'!C17</f>
        <v>107C</v>
      </c>
      <c r="D19" s="9" t="str">
        <f>'1'!D17</f>
        <v>IGEM</v>
      </c>
      <c r="E19" s="9">
        <f>'1'!E17</f>
        <v>31</v>
      </c>
      <c r="F19" s="9">
        <v>26</v>
      </c>
      <c r="G19" s="9"/>
      <c r="H19" s="10"/>
      <c r="I19" s="9">
        <f>(E19-SUM(F19:G19))-K19</f>
        <v>5</v>
      </c>
      <c r="J19" s="10">
        <f>I19/E19</f>
        <v>0.16129032258064516</v>
      </c>
      <c r="K19" s="9"/>
      <c r="L19" s="10">
        <f>K19/E19</f>
        <v>0</v>
      </c>
      <c r="M19" s="25">
        <v>0.67</v>
      </c>
      <c r="N19" s="15">
        <v>0.83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10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187</v>
      </c>
      <c r="F28" s="17">
        <f>SUM(F14:F27)</f>
        <v>160</v>
      </c>
      <c r="G28" s="17">
        <f>SUM(G14:G27)</f>
        <v>0</v>
      </c>
      <c r="H28" s="18"/>
      <c r="I28" s="17">
        <f t="shared" si="2"/>
        <v>27</v>
      </c>
      <c r="J28" s="18">
        <f t="shared" si="0"/>
        <v>0.14438502673796791</v>
      </c>
      <c r="K28" s="17">
        <f>SUM(K14:K27)</f>
        <v>0</v>
      </c>
      <c r="L28" s="18">
        <f t="shared" si="1"/>
        <v>0</v>
      </c>
      <c r="M28" s="17">
        <f>AVERAGE(M14:M27)</f>
        <v>0.72166666666666668</v>
      </c>
      <c r="N28" s="19">
        <f>AVERAGE(N14:N27)</f>
        <v>0.78500000000000003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M.C.IA Damaris de los Angeles Garcia Gracia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SEPTIEMBRE 2023-ENERO 2024</v>
      </c>
      <c r="M8" s="38"/>
      <c r="N8" s="38"/>
    </row>
    <row r="10" spans="1:14" x14ac:dyDescent="0.2">
      <c r="A10" s="4" t="s">
        <v>8</v>
      </c>
      <c r="B10" s="38" t="str">
        <f>'1'!B10</f>
        <v>M.C.IA Damaris de los Angeles Garcia Gracia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35</v>
      </c>
      <c r="F14" s="9"/>
      <c r="G14" s="9">
        <v>5</v>
      </c>
      <c r="H14" s="10">
        <f>(F14+G14)/E14</f>
        <v>0.14285714285714285</v>
      </c>
      <c r="I14" s="9">
        <v>4</v>
      </c>
      <c r="J14" s="10">
        <f t="shared" ref="J14:J28" si="0">I14/E14</f>
        <v>0.11428571428571428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BIOQUIMICA</v>
      </c>
      <c r="B15" s="9"/>
      <c r="C15" s="9" t="str">
        <f>'1'!C15</f>
        <v>306A</v>
      </c>
      <c r="D15" s="9" t="str">
        <f>'1'!D15</f>
        <v>IAMB</v>
      </c>
      <c r="E15" s="9">
        <f>'1'!E15</f>
        <v>31</v>
      </c>
      <c r="F15" s="9"/>
      <c r="G15" s="9"/>
      <c r="H15" s="10">
        <f t="shared" ref="H15:H17" si="2">(F15+G15)/E15</f>
        <v>0</v>
      </c>
      <c r="I15" s="9">
        <v>3</v>
      </c>
      <c r="J15" s="10">
        <f t="shared" si="0"/>
        <v>9.6774193548387094E-2</v>
      </c>
      <c r="K15" s="9"/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FUNDAMENTOS DE QUIMICA ORGANICA</v>
      </c>
      <c r="B16" s="9"/>
      <c r="C16" s="9" t="str">
        <f>'1'!C16</f>
        <v>306B</v>
      </c>
      <c r="D16" s="9" t="str">
        <f>'1'!D16</f>
        <v>IAMB</v>
      </c>
      <c r="E16" s="9">
        <f>'1'!E16</f>
        <v>27</v>
      </c>
      <c r="F16" s="9"/>
      <c r="G16" s="9"/>
      <c r="H16" s="10" t="s">
        <v>50</v>
      </c>
      <c r="I16" s="9">
        <v>9</v>
      </c>
      <c r="J16" s="10">
        <f t="shared" si="0"/>
        <v>0.33333333333333331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 xml:space="preserve">FUNDAMENTOS DE QUIMICA </v>
      </c>
      <c r="B17" s="9"/>
      <c r="C17" s="9" t="str">
        <f>'1'!C17</f>
        <v>107C</v>
      </c>
      <c r="D17" s="9" t="str">
        <f>'1'!D17</f>
        <v>IGEM</v>
      </c>
      <c r="E17" s="9">
        <f>'1'!E17</f>
        <v>31</v>
      </c>
      <c r="F17" s="9"/>
      <c r="G17" s="9"/>
      <c r="H17" s="10">
        <f t="shared" si="2"/>
        <v>0</v>
      </c>
      <c r="I17" s="9">
        <f t="shared" ref="I17:I28" si="3">(E17-SUM(F17:G17))-K17</f>
        <v>31</v>
      </c>
      <c r="J17" s="10">
        <f t="shared" si="0"/>
        <v>1</v>
      </c>
      <c r="K17" s="9"/>
      <c r="L17" s="10">
        <f t="shared" si="1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0</v>
      </c>
      <c r="G28" s="17">
        <f>SUM(G14:G27)</f>
        <v>5</v>
      </c>
      <c r="H28" s="18">
        <f>SUM(F28:G28)/E28</f>
        <v>4.0322580645161289E-2</v>
      </c>
      <c r="I28" s="17">
        <f t="shared" si="3"/>
        <v>119</v>
      </c>
      <c r="J28" s="18">
        <f t="shared" si="0"/>
        <v>0.95967741935483875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M.C.IA Damaris de los Angeles Garcia Gracia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2024-01-16T14:56:40Z</dcterms:modified>
  <cp:category/>
  <cp:contentStatus/>
</cp:coreProperties>
</file>