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LPA\"/>
    </mc:Choice>
  </mc:AlternateContent>
  <xr:revisionPtr revIDLastSave="0" documentId="8_{BCF6F5AA-7DFA-4874-A4F5-7F1F421CD3C3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STAD-301A" sheetId="1" r:id="rId1"/>
    <sheet name="ESTAD-301B" sheetId="3" r:id="rId2"/>
    <sheet name="PROBA-ESTA-307A" sheetId="4" r:id="rId3"/>
    <sheet name="ESTA-INF-II-507A" sheetId="6" r:id="rId4"/>
    <sheet name="ESTA-INF-II-507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Q27" i="4" l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7" i="1"/>
  <c r="D38" i="1"/>
  <c r="D39" i="1"/>
  <c r="D40" i="1"/>
  <c r="Q9" i="1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J55" i="3"/>
  <c r="P54" i="3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P57" i="3" l="1"/>
  <c r="L57" i="5"/>
  <c r="M57" i="5"/>
  <c r="N58" i="5"/>
  <c r="M58" i="5"/>
  <c r="M58" i="3"/>
  <c r="L58" i="5"/>
  <c r="K58" i="5"/>
  <c r="K58" i="6"/>
  <c r="O58" i="5"/>
  <c r="P58" i="6"/>
  <c r="N58" i="6"/>
  <c r="L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J58" i="6"/>
  <c r="J57" i="6"/>
  <c r="J58" i="5"/>
  <c r="Q56" i="5"/>
  <c r="Q56" i="4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8" i="4"/>
  <c r="Q57" i="4"/>
  <c r="Q58" i="5"/>
  <c r="Q57" i="6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Q58" i="1" l="1"/>
  <c r="Q57" i="1"/>
</calcChain>
</file>

<file path=xl/sharedStrings.xml><?xml version="1.0" encoding="utf-8"?>
<sst xmlns="http://schemas.openxmlformats.org/spreadsheetml/2006/main" count="586" uniqueCount="244">
  <si>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</si>
  <si>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</si>
  <si>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</si>
  <si>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</si>
  <si>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</si>
  <si>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</si>
  <si>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</si>
  <si>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</si>
  <si>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</si>
  <si>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</si>
  <si>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</si>
  <si>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</si>
  <si>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</si>
  <si>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</si>
  <si>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</si>
  <si>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</si>
  <si>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</si>
  <si>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</si>
  <si>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</si>
  <si>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</si>
  <si>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</si>
  <si>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</si>
  <si>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</si>
  <si>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</si>
  <si>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</si>
  <si>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</si>
  <si>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507-A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</si>
  <si>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</si>
  <si>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</si>
  <si>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</si>
  <si>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</si>
  <si>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</si>
  <si>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</si>
  <si>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</si>
  <si>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</si>
  <si>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</si>
  <si>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</si>
  <si>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</si>
  <si>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</si>
  <si>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</si>
  <si>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</si>
  <si>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</si>
  <si>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</si>
  <si>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</si>
  <si>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PEREZ BELLI OSCAR ADRIAN DONOVAN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</si>
  <si>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</si>
  <si>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</si>
  <si>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</si>
  <si>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</si>
  <si>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</si>
  <si>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</si>
  <si>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</si>
  <si>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</si>
  <si>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</si>
  <si>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</si>
  <si>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</si>
  <si>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</si>
  <si>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</si>
  <si>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</si>
  <si>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</si>
  <si>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</si>
  <si>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</si>
  <si>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</si>
  <si>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</si>
  <si>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</si>
  <si>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221U0098</t>
  </si>
  <si>
    <t>221U0096</t>
  </si>
  <si>
    <t>221U0109</t>
  </si>
  <si>
    <t>221U0111</t>
  </si>
  <si>
    <t>211U0115</t>
  </si>
  <si>
    <t>221U0117</t>
  </si>
  <si>
    <t>221U0118</t>
  </si>
  <si>
    <t>221U0127</t>
  </si>
  <si>
    <t>221U0106</t>
  </si>
  <si>
    <t>221U0110</t>
  </si>
  <si>
    <t>ESTADISTICA INFERENCIAL I</t>
  </si>
  <si>
    <t>SEPTIEMBRE 2023-ENERO 2024</t>
  </si>
  <si>
    <t xml:space="preserve">301-A </t>
  </si>
  <si>
    <t>301-B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</si>
  <si>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</si>
  <si>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</si>
  <si>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</si>
  <si>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</si>
  <si>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</si>
  <si>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</si>
  <si>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</si>
  <si>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</si>
  <si>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</si>
  <si>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</si>
  <si>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</si>
  <si>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</si>
  <si>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</si>
  <si>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</si>
  <si>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</si>
  <si>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</si>
  <si>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</si>
  <si>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</si>
  <si>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</si>
  <si>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</si>
  <si>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</si>
  <si>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</si>
  <si>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</si>
  <si>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GORIEL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</si>
  <si>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</si>
  <si>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</si>
  <si>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</si>
  <si>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</si>
  <si>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</si>
  <si>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</si>
  <si>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MAULEON ALESSANDRO ABISAID</t>
  </si>
  <si>
    <t>VILLALOBOS PUCHETA ARIEL MICHELL</t>
  </si>
  <si>
    <t>XOLIO PELAYO DARINA</t>
  </si>
  <si>
    <t>ZAPO SANTIAGO ROBERTO</t>
  </si>
  <si>
    <t>PROBABILIDAD Y ESTADISTICA DESCRIPTIVA</t>
  </si>
  <si>
    <t>307 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</si>
  <si>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</si>
  <si>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</si>
  <si>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</si>
  <si>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</si>
  <si>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</si>
  <si>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</si>
  <si>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</si>
  <si>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</si>
  <si>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</si>
  <si>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JESUS</t>
  </si>
  <si>
    <t>LUNA LUGO JONATAN DE JESUS</t>
  </si>
  <si>
    <t>MARCIAL CAMPECHANO MARLEN</t>
  </si>
  <si>
    <t>MARTINEZ AZAMAR LINDSAY ATZIRY</t>
  </si>
  <si>
    <t>MOTO VAZQUEZ ALEX</t>
  </si>
  <si>
    <t>NAVARRETE RAMIREZ HUGO ANTONIO</t>
  </si>
  <si>
    <t>ORTEGA SANCHEZ PAUL DE JESUS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</si>
  <si>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</si>
  <si>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</si>
  <si>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</si>
  <si>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</si>
  <si>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</si>
  <si>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</si>
  <si>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</si>
  <si>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</si>
  <si>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</si>
  <si>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507-B</t>
  </si>
  <si>
    <t>ANZURES MARTINEZ HIRAM DE JESUS</t>
  </si>
  <si>
    <t>ARRES LUCHO LISETTE</t>
  </si>
  <si>
    <t>CAPORAL FIGAROLA EDGAR DE JESUS</t>
  </si>
  <si>
    <t>CARVAJAL BAPO YOALI ESPERANZA</t>
  </si>
  <si>
    <t>CHIPOL ESCOBAR AIDA LUISA</t>
  </si>
  <si>
    <t>DELGADO HERNANDEZ EMMANUEL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</si>
  <si>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</si>
  <si>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</si>
  <si>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</si>
  <si>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</si>
  <si>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</si>
  <si>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HERNANDES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</si>
  <si>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</si>
  <si>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</si>
  <si>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</si>
  <si>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</si>
  <si>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</si>
  <si>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</si>
  <si>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</si>
  <si>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</si>
  <si>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211U0069</t>
  </si>
  <si>
    <t>211U0663</t>
  </si>
  <si>
    <t>211U0318</t>
  </si>
  <si>
    <t>211U0319</t>
  </si>
  <si>
    <t>211U0323</t>
  </si>
  <si>
    <t>211U0558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</si>
  <si>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</si>
  <si>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</si>
  <si>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</si>
  <si>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</si>
  <si>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</si>
  <si>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</si>
  <si>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</si>
  <si>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</si>
  <si>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</si>
  <si>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</si>
  <si>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</si>
  <si>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</si>
  <si>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</si>
  <si>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</si>
  <si>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</si>
  <si>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</si>
  <si>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</si>
  <si>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</si>
  <si>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</si>
  <si>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</si>
  <si>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</si>
  <si>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</si>
  <si>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</si>
  <si>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</si>
  <si>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</si>
  <si>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</si>
  <si>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</si>
  <si>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</si>
  <si>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</si>
  <si>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</si>
  <si>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</si>
  <si>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</si>
  <si>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</si>
  <si>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</si>
  <si>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</si>
  <si>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</si>
  <si>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</si>
  <si>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</si>
  <si>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221U0470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</si>
  <si>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</si>
  <si>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</si>
  <si>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</si>
  <si>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</si>
  <si>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</si>
  <si>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</si>
  <si>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</si>
  <si>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</si>
  <si>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</si>
  <si>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</si>
  <si>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</si>
  <si>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</si>
  <si>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</si>
  <si>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</si>
  <si>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</si>
  <si>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</si>
  <si>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</si>
  <si>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</si>
  <si>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</si>
  <si>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</si>
  <si>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</si>
  <si>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</si>
  <si>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</si>
  <si>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</si>
  <si>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</si>
  <si>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</si>
  <si>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</si>
  <si>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</si>
  <si>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</si>
  <si>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</si>
  <si>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</si>
  <si>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</si>
  <si>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</si>
  <si>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</si>
  <si>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AGUILAR GOMEZ MARIA DEL CARMEN</t>
  </si>
  <si>
    <t>201U0182</t>
  </si>
  <si>
    <t>REYES DE DIOS ITZEL DEL CARMEN</t>
  </si>
  <si>
    <t>ROQUE VEGA CARLOS ADUARDO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</si>
</sst>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8">
          <cell r="B8" t="str">
            <v>BUSTAMANTE REYES KARLA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5">
          <cell r="B15" t="str">
            <v>FIGUEROA CORRO ARIEL DE JESUS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37">
          <cell r="B37" t="str">
            <v>XIMEO TEOBA CRISTIAN URIEL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62"/>
  <sheetViews>
    <sheetView topLeftCell="A19" zoomScaleNormal="100" workbookViewId="0">
      <selection activeCell="N39" sqref="N3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">
      <c r="C4" t="s">
        <v>0</v>
      </c>
      <c r="D4" s="57" t="s">
        <v>75</v>
      </c>
      <c r="E4" s="57"/>
      <c r="F4" s="57"/>
      <c r="G4" s="57"/>
      <c r="I4" t="s">
        <v>1</v>
      </c>
      <c r="J4" s="47" t="s">
        <v>77</v>
      </c>
      <c r="K4" s="47"/>
      <c r="M4" t="s">
        <v>2</v>
      </c>
      <c r="N4" s="48">
        <v>45275</v>
      </c>
      <c r="O4" s="4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7" t="s">
        <v>76</v>
      </c>
      <c r="E6" s="47"/>
      <c r="F6" s="47"/>
      <c r="G6" s="47"/>
      <c r="I6" s="38" t="s">
        <v>22</v>
      </c>
      <c r="J6" s="38"/>
      <c r="K6" s="51" t="s">
        <v>24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45</v>
      </c>
      <c r="D9" s="44" t="str">
        <f>[1]Hoja1!B4</f>
        <v>ALAVEZ DE LA HOZ ALFREDO</v>
      </c>
      <c r="E9" s="45"/>
      <c r="F9" s="45"/>
      <c r="G9" s="45"/>
      <c r="H9" s="45"/>
      <c r="I9" s="46"/>
      <c r="J9" s="4">
        <v>71</v>
      </c>
      <c r="K9" s="4">
        <v>80</v>
      </c>
      <c r="L9" s="4">
        <v>100</v>
      </c>
      <c r="M9" s="4">
        <v>76</v>
      </c>
      <c r="N9" s="4">
        <v>100</v>
      </c>
      <c r="O9" s="4">
        <v>0</v>
      </c>
      <c r="P9" s="4">
        <v>0</v>
      </c>
      <c r="Q9" s="10">
        <f>SUM(J9:P9)/7</f>
        <v>61</v>
      </c>
    </row>
    <row r="10" spans="2:18" x14ac:dyDescent="0.3">
      <c r="B10" s="6">
        <f>B9+1</f>
        <v>2</v>
      </c>
      <c r="C10" s="6" t="s">
        <v>46</v>
      </c>
      <c r="D10" s="44" t="str">
        <f>[1]Hoja1!B5</f>
        <v>AREVALO DOMINGUEZ MILDRED</v>
      </c>
      <c r="E10" s="45"/>
      <c r="F10" s="45"/>
      <c r="G10" s="45"/>
      <c r="H10" s="45"/>
      <c r="I10" s="46"/>
      <c r="J10" s="4">
        <v>70</v>
      </c>
      <c r="K10" s="31">
        <v>40</v>
      </c>
      <c r="L10" s="4">
        <v>100</v>
      </c>
      <c r="M10" s="31">
        <v>57</v>
      </c>
      <c r="N10" s="4">
        <v>90</v>
      </c>
      <c r="O10" s="4">
        <v>0</v>
      </c>
      <c r="P10" s="4">
        <v>0</v>
      </c>
      <c r="Q10" s="10">
        <f t="shared" ref="Q10:Q48" si="0">SUM(J10:P10)/7</f>
        <v>51</v>
      </c>
    </row>
    <row r="11" spans="2:18" x14ac:dyDescent="0.3">
      <c r="B11" s="6">
        <f t="shared" ref="B11:B40" si="1">B10+1</f>
        <v>3</v>
      </c>
      <c r="C11" s="6" t="s">
        <v>47</v>
      </c>
      <c r="D11" s="16" t="str">
        <f>[1]Hoja1!B7</f>
        <v>BLANCO ZARATE ALAN OSVALDO</v>
      </c>
      <c r="E11" s="17"/>
      <c r="F11" s="17"/>
      <c r="G11" s="17"/>
      <c r="H11" s="17"/>
      <c r="I11" s="18"/>
      <c r="J11" s="4">
        <v>70</v>
      </c>
      <c r="K11" s="31">
        <v>46</v>
      </c>
      <c r="L11" s="31">
        <v>0</v>
      </c>
      <c r="M11" s="31">
        <v>36</v>
      </c>
      <c r="N11" s="31">
        <v>0</v>
      </c>
      <c r="O11" s="4">
        <v>0</v>
      </c>
      <c r="P11" s="4">
        <v>0</v>
      </c>
      <c r="Q11" s="10">
        <f t="shared" si="0"/>
        <v>21.714285714285715</v>
      </c>
    </row>
    <row r="12" spans="2:18" x14ac:dyDescent="0.3">
      <c r="B12" s="6">
        <f t="shared" si="1"/>
        <v>4</v>
      </c>
      <c r="C12" s="6" t="s">
        <v>48</v>
      </c>
      <c r="D12" s="16" t="str">
        <f>[1]Hoja1!B8</f>
        <v>BUSTAMANTE REYES KARLA</v>
      </c>
      <c r="E12" s="17"/>
      <c r="F12" s="17"/>
      <c r="G12" s="17"/>
      <c r="H12" s="17"/>
      <c r="I12" s="18"/>
      <c r="J12" s="31">
        <v>25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7">
        <f t="shared" si="0"/>
        <v>3.5714285714285716</v>
      </c>
    </row>
    <row r="13" spans="2:18" x14ac:dyDescent="0.3">
      <c r="B13" s="6">
        <f t="shared" si="1"/>
        <v>5</v>
      </c>
      <c r="C13" s="6" t="s">
        <v>49</v>
      </c>
      <c r="D13" s="16" t="str">
        <f>[1]Hoja1!B9</f>
        <v>CASTAÑEDA GONZALEZ JOSE A.</v>
      </c>
      <c r="E13" s="17"/>
      <c r="F13" s="17"/>
      <c r="G13" s="17"/>
      <c r="H13" s="17"/>
      <c r="I13" s="18"/>
      <c r="J13" s="4">
        <v>76</v>
      </c>
      <c r="K13" s="4">
        <v>96</v>
      </c>
      <c r="L13" s="4">
        <v>100</v>
      </c>
      <c r="M13" s="4">
        <v>95</v>
      </c>
      <c r="N13" s="4">
        <v>92</v>
      </c>
      <c r="O13" s="4">
        <v>0</v>
      </c>
      <c r="P13" s="4">
        <v>0</v>
      </c>
      <c r="Q13" s="10">
        <f t="shared" si="0"/>
        <v>65.571428571428569</v>
      </c>
    </row>
    <row r="14" spans="2:18" x14ac:dyDescent="0.3">
      <c r="B14" s="6">
        <f t="shared" si="1"/>
        <v>6</v>
      </c>
      <c r="C14" s="6" t="s">
        <v>50</v>
      </c>
      <c r="D14" s="16" t="str">
        <f>[1]Hoja1!B10</f>
        <v>CHACHA HERNANDEZ EMILIANO S.</v>
      </c>
      <c r="E14" s="17"/>
      <c r="F14" s="17"/>
      <c r="G14" s="17"/>
      <c r="H14" s="17"/>
      <c r="I14" s="18"/>
      <c r="J14" s="4">
        <v>80</v>
      </c>
      <c r="K14" s="31">
        <v>56</v>
      </c>
      <c r="L14" s="4">
        <v>100</v>
      </c>
      <c r="M14" s="4">
        <v>94</v>
      </c>
      <c r="N14" s="4">
        <v>80</v>
      </c>
      <c r="O14" s="4">
        <v>0</v>
      </c>
      <c r="P14" s="4">
        <v>0</v>
      </c>
      <c r="Q14" s="10">
        <f t="shared" si="0"/>
        <v>58.571428571428569</v>
      </c>
    </row>
    <row r="15" spans="2:18" x14ac:dyDescent="0.3">
      <c r="B15" s="6">
        <f t="shared" si="1"/>
        <v>7</v>
      </c>
      <c r="C15" s="6" t="s">
        <v>51</v>
      </c>
      <c r="D15" s="16" t="str">
        <f>[1]Hoja1!B11</f>
        <v>CHIBAMBA SEBA LUIS MARIO</v>
      </c>
      <c r="E15" s="17"/>
      <c r="F15" s="17"/>
      <c r="G15" s="17"/>
      <c r="H15" s="17"/>
      <c r="I15" s="18"/>
      <c r="J15" s="31">
        <v>24</v>
      </c>
      <c r="K15" s="31">
        <v>64</v>
      </c>
      <c r="L15" s="31">
        <v>55</v>
      </c>
      <c r="M15" s="4">
        <v>89</v>
      </c>
      <c r="N15" s="4">
        <v>70</v>
      </c>
      <c r="O15" s="4">
        <v>0</v>
      </c>
      <c r="P15" s="4">
        <v>0</v>
      </c>
      <c r="Q15" s="10">
        <f t="shared" si="0"/>
        <v>43.142857142857146</v>
      </c>
    </row>
    <row r="16" spans="2:18" x14ac:dyDescent="0.3">
      <c r="B16" s="6">
        <f t="shared" si="1"/>
        <v>8</v>
      </c>
      <c r="C16" s="6" t="s">
        <v>52</v>
      </c>
      <c r="D16" s="16" t="str">
        <f>[1]Hoja1!B12</f>
        <v>CRUZ BELLO YADIRA</v>
      </c>
      <c r="E16" s="17"/>
      <c r="F16" s="17"/>
      <c r="G16" s="17"/>
      <c r="H16" s="17"/>
      <c r="I16" s="18"/>
      <c r="J16" s="4">
        <v>96</v>
      </c>
      <c r="K16" s="4">
        <v>96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70.285714285714292</v>
      </c>
    </row>
    <row r="17" spans="2:22" x14ac:dyDescent="0.3">
      <c r="B17" s="6">
        <f t="shared" si="1"/>
        <v>9</v>
      </c>
      <c r="C17" s="6" t="s">
        <v>53</v>
      </c>
      <c r="D17" s="16" t="str">
        <f>[1]Hoja1!B13</f>
        <v>CRUZ GONZALEZ ITZEL ZAHORI</v>
      </c>
      <c r="E17" s="17"/>
      <c r="F17" s="17"/>
      <c r="G17" s="17"/>
      <c r="H17" s="17"/>
      <c r="I17" s="18"/>
      <c r="J17" s="4">
        <v>78</v>
      </c>
      <c r="K17" s="4">
        <v>100</v>
      </c>
      <c r="L17" s="4">
        <v>100</v>
      </c>
      <c r="M17" s="4">
        <v>96</v>
      </c>
      <c r="N17" s="4">
        <v>100</v>
      </c>
      <c r="O17" s="4">
        <v>0</v>
      </c>
      <c r="P17" s="4">
        <v>0</v>
      </c>
      <c r="Q17" s="10">
        <f t="shared" si="0"/>
        <v>67.714285714285708</v>
      </c>
    </row>
    <row r="18" spans="2:22" x14ac:dyDescent="0.3">
      <c r="B18" s="6">
        <f t="shared" si="1"/>
        <v>10</v>
      </c>
      <c r="C18" s="6" t="s">
        <v>54</v>
      </c>
      <c r="D18" s="16" t="str">
        <f>[1]Hoja1!B14</f>
        <v>FERMAN JIMENEZ JUAN ANGEL</v>
      </c>
      <c r="E18" s="17"/>
      <c r="F18" s="17"/>
      <c r="G18" s="17"/>
      <c r="H18" s="17"/>
      <c r="I18" s="18"/>
      <c r="J18" s="4">
        <v>70</v>
      </c>
      <c r="K18" s="31">
        <v>50</v>
      </c>
      <c r="L18" s="4">
        <v>76</v>
      </c>
      <c r="M18" s="4">
        <v>72</v>
      </c>
      <c r="N18" s="4">
        <v>80</v>
      </c>
      <c r="O18" s="4">
        <v>0</v>
      </c>
      <c r="P18" s="4">
        <v>0</v>
      </c>
      <c r="Q18" s="10">
        <f t="shared" si="0"/>
        <v>49.714285714285715</v>
      </c>
    </row>
    <row r="19" spans="2:22" x14ac:dyDescent="0.3">
      <c r="B19" s="6">
        <f t="shared" si="1"/>
        <v>11</v>
      </c>
      <c r="C19" s="6" t="s">
        <v>55</v>
      </c>
      <c r="D19" s="16" t="str">
        <f>[1]Hoja1!B15</f>
        <v>FIGUEROA CORRO ARIEL DE JESUS</v>
      </c>
      <c r="E19" s="17"/>
      <c r="F19" s="17"/>
      <c r="G19" s="17"/>
      <c r="H19" s="17"/>
      <c r="I19" s="18"/>
      <c r="J19" s="4">
        <v>70</v>
      </c>
      <c r="K19" s="31">
        <v>10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7">
        <f t="shared" si="0"/>
        <v>11.428571428571429</v>
      </c>
    </row>
    <row r="20" spans="2:22" x14ac:dyDescent="0.3">
      <c r="B20" s="6">
        <f t="shared" si="1"/>
        <v>12</v>
      </c>
      <c r="C20" s="6" t="s">
        <v>56</v>
      </c>
      <c r="D20" s="16" t="str">
        <f>[1]Hoja1!B16</f>
        <v>FLORES HERNANDEZ ITZEL ALEJANDRA</v>
      </c>
      <c r="E20" s="17"/>
      <c r="F20" s="17"/>
      <c r="G20" s="17"/>
      <c r="H20" s="17"/>
      <c r="I20" s="18"/>
      <c r="J20" s="4">
        <v>80</v>
      </c>
      <c r="K20" s="4">
        <v>70</v>
      </c>
      <c r="L20" s="4">
        <v>100</v>
      </c>
      <c r="M20" s="4">
        <v>96</v>
      </c>
      <c r="N20" s="4">
        <v>100</v>
      </c>
      <c r="O20" s="4">
        <v>0</v>
      </c>
      <c r="P20" s="4">
        <v>0</v>
      </c>
      <c r="Q20" s="10">
        <f t="shared" si="0"/>
        <v>63.714285714285715</v>
      </c>
    </row>
    <row r="21" spans="2:22" x14ac:dyDescent="0.3">
      <c r="B21" s="6">
        <f t="shared" si="1"/>
        <v>13</v>
      </c>
      <c r="C21" s="6" t="s">
        <v>57</v>
      </c>
      <c r="D21" s="16" t="str">
        <f>[1]Hoja1!B17</f>
        <v>FONSECA LOPEZ EDSON JAIR</v>
      </c>
      <c r="E21" s="17"/>
      <c r="F21" s="17"/>
      <c r="G21" s="17"/>
      <c r="H21" s="17"/>
      <c r="I21" s="18"/>
      <c r="J21" s="31">
        <v>55</v>
      </c>
      <c r="K21" s="31">
        <v>49</v>
      </c>
      <c r="L21" s="4">
        <v>80</v>
      </c>
      <c r="M21" s="4">
        <v>74</v>
      </c>
      <c r="N21" s="4">
        <v>70</v>
      </c>
      <c r="O21" s="4">
        <v>0</v>
      </c>
      <c r="P21" s="4">
        <v>0</v>
      </c>
      <c r="Q21" s="10">
        <f t="shared" si="0"/>
        <v>46.857142857142854</v>
      </c>
    </row>
    <row r="22" spans="2:22" x14ac:dyDescent="0.3">
      <c r="B22" s="6">
        <f t="shared" si="1"/>
        <v>14</v>
      </c>
      <c r="C22" s="6" t="s">
        <v>30</v>
      </c>
      <c r="D22" s="16" t="str">
        <f>[1]Hoja1!B19</f>
        <v>GARCIA CRUZ  RUTH</v>
      </c>
      <c r="E22" s="17"/>
      <c r="F22" s="17"/>
      <c r="G22" s="17"/>
      <c r="H22" s="17"/>
      <c r="I22" s="18"/>
      <c r="J22" s="4">
        <v>98</v>
      </c>
      <c r="K22" s="31">
        <v>10</v>
      </c>
      <c r="L22" s="4">
        <v>70</v>
      </c>
      <c r="M22" s="4">
        <v>87</v>
      </c>
      <c r="N22" s="4">
        <v>100</v>
      </c>
      <c r="O22" s="4">
        <v>0</v>
      </c>
      <c r="P22" s="4">
        <v>0</v>
      </c>
      <c r="Q22" s="10">
        <f t="shared" si="0"/>
        <v>52.142857142857146</v>
      </c>
    </row>
    <row r="23" spans="2:22" x14ac:dyDescent="0.3">
      <c r="B23" s="6">
        <f t="shared" si="1"/>
        <v>15</v>
      </c>
      <c r="C23" s="6" t="s">
        <v>58</v>
      </c>
      <c r="D23" s="16" t="str">
        <f>[1]Hoja1!B20</f>
        <v>GARCIA RUEDA ANDREK EDUARDO</v>
      </c>
      <c r="E23" s="17"/>
      <c r="F23" s="17"/>
      <c r="G23" s="17"/>
      <c r="H23" s="17"/>
      <c r="I23" s="18"/>
      <c r="J23" s="4">
        <v>96</v>
      </c>
      <c r="K23" s="4">
        <v>100</v>
      </c>
      <c r="L23" s="4">
        <v>100</v>
      </c>
      <c r="M23" s="4">
        <v>79</v>
      </c>
      <c r="N23" s="4">
        <v>100</v>
      </c>
      <c r="O23" s="4">
        <v>0</v>
      </c>
      <c r="P23" s="4">
        <v>0</v>
      </c>
      <c r="Q23" s="10">
        <f t="shared" si="0"/>
        <v>67.857142857142861</v>
      </c>
    </row>
    <row r="24" spans="2:22" x14ac:dyDescent="0.3">
      <c r="B24" s="6">
        <f t="shared" si="1"/>
        <v>16</v>
      </c>
      <c r="C24" s="6" t="s">
        <v>59</v>
      </c>
      <c r="D24" s="16" t="str">
        <f>[1]Hoja1!B22</f>
        <v>HERNANDEZ QUINO CRISTINA DEL C.</v>
      </c>
      <c r="E24" s="17"/>
      <c r="F24" s="17"/>
      <c r="G24" s="17"/>
      <c r="H24" s="17"/>
      <c r="I24" s="18"/>
      <c r="J24" s="4">
        <v>80</v>
      </c>
      <c r="K24" s="4">
        <v>84</v>
      </c>
      <c r="L24" s="4">
        <v>100</v>
      </c>
      <c r="M24" s="4">
        <v>100</v>
      </c>
      <c r="N24" s="4">
        <v>100</v>
      </c>
      <c r="O24" s="4">
        <v>0</v>
      </c>
      <c r="P24" s="4">
        <v>0</v>
      </c>
      <c r="Q24" s="10">
        <f t="shared" si="0"/>
        <v>66.285714285714292</v>
      </c>
    </row>
    <row r="25" spans="2:22" x14ac:dyDescent="0.3">
      <c r="B25" s="6">
        <f t="shared" si="1"/>
        <v>17</v>
      </c>
      <c r="C25" s="6" t="s">
        <v>60</v>
      </c>
      <c r="D25" s="16" t="str">
        <f>[1]Hoja1!B23</f>
        <v>HERNANDEZ VELAZQUEZ RENEE</v>
      </c>
      <c r="E25" s="17"/>
      <c r="F25" s="17"/>
      <c r="G25" s="17"/>
      <c r="H25" s="17"/>
      <c r="I25" s="18"/>
      <c r="J25" s="31">
        <v>62</v>
      </c>
      <c r="K25" s="4">
        <v>96</v>
      </c>
      <c r="L25" s="4">
        <v>84</v>
      </c>
      <c r="M25" s="31">
        <v>57</v>
      </c>
      <c r="N25" s="4">
        <v>100</v>
      </c>
      <c r="O25" s="4">
        <v>0</v>
      </c>
      <c r="P25" s="4">
        <v>0</v>
      </c>
      <c r="Q25" s="10">
        <f t="shared" si="0"/>
        <v>57</v>
      </c>
      <c r="V25" s="1"/>
    </row>
    <row r="26" spans="2:22" x14ac:dyDescent="0.3">
      <c r="B26" s="6">
        <f t="shared" si="1"/>
        <v>18</v>
      </c>
      <c r="C26" s="6" t="s">
        <v>61</v>
      </c>
      <c r="D26" s="16" t="str">
        <f>[1]Hoja1!B24</f>
        <v>IXTEPAN JAUREGUI DAYANA</v>
      </c>
      <c r="E26" s="17"/>
      <c r="F26" s="17"/>
      <c r="G26" s="17"/>
      <c r="H26" s="17"/>
      <c r="I26" s="18"/>
      <c r="J26" s="4">
        <v>82</v>
      </c>
      <c r="K26" s="4">
        <v>100</v>
      </c>
      <c r="L26" s="4">
        <v>100</v>
      </c>
      <c r="M26" s="4">
        <v>100</v>
      </c>
      <c r="N26" s="4">
        <v>100</v>
      </c>
      <c r="O26" s="4">
        <v>0</v>
      </c>
      <c r="P26" s="4">
        <v>0</v>
      </c>
      <c r="Q26" s="10">
        <f t="shared" si="0"/>
        <v>68.857142857142861</v>
      </c>
      <c r="V26" s="1"/>
    </row>
    <row r="27" spans="2:22" x14ac:dyDescent="0.3">
      <c r="B27" s="6">
        <f t="shared" si="1"/>
        <v>19</v>
      </c>
      <c r="C27" s="6" t="s">
        <v>62</v>
      </c>
      <c r="D27" s="16" t="str">
        <f>[1]Hoja1!B25</f>
        <v>LUCHO COTO FATIMA DE JESUS</v>
      </c>
      <c r="E27" s="17"/>
      <c r="F27" s="17"/>
      <c r="G27" s="17"/>
      <c r="H27" s="17"/>
      <c r="I27" s="18"/>
      <c r="J27" s="4">
        <v>70</v>
      </c>
      <c r="K27" s="4">
        <v>84</v>
      </c>
      <c r="L27" s="4">
        <v>100</v>
      </c>
      <c r="M27" s="4">
        <v>84</v>
      </c>
      <c r="N27" s="4">
        <v>95</v>
      </c>
      <c r="O27" s="4">
        <v>0</v>
      </c>
      <c r="P27" s="4">
        <v>0</v>
      </c>
      <c r="Q27" s="10">
        <f t="shared" si="0"/>
        <v>61.857142857142854</v>
      </c>
      <c r="V27" s="34"/>
    </row>
    <row r="28" spans="2:22" x14ac:dyDescent="0.3">
      <c r="B28" s="6">
        <f t="shared" si="1"/>
        <v>20</v>
      </c>
      <c r="C28" s="6" t="s">
        <v>65</v>
      </c>
      <c r="D28" s="16" t="str">
        <f>[1]Hoja1!B26</f>
        <v>LUCHO MIXTEGA JUAN FERNANDO</v>
      </c>
      <c r="E28" s="17"/>
      <c r="F28" s="17"/>
      <c r="G28" s="17"/>
      <c r="H28" s="17"/>
      <c r="I28" s="18"/>
      <c r="J28" s="31">
        <v>52</v>
      </c>
      <c r="K28" s="31">
        <v>10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7">
        <f t="shared" si="0"/>
        <v>8.8571428571428577</v>
      </c>
      <c r="V28" s="34"/>
    </row>
    <row r="29" spans="2:22" x14ac:dyDescent="0.3">
      <c r="B29" s="6">
        <f t="shared" si="1"/>
        <v>21</v>
      </c>
      <c r="C29" s="6" t="s">
        <v>63</v>
      </c>
      <c r="D29" s="16" t="str">
        <f>[1]Hoja1!B27</f>
        <v>MARTINEZ ROSAS DANIEL AZAHEL</v>
      </c>
      <c r="E29" s="17"/>
      <c r="F29" s="17"/>
      <c r="G29" s="17"/>
      <c r="H29" s="17"/>
      <c r="I29" s="18"/>
      <c r="J29" s="4">
        <v>80</v>
      </c>
      <c r="K29" s="31">
        <v>56</v>
      </c>
      <c r="L29" s="4">
        <v>78</v>
      </c>
      <c r="M29" s="4">
        <v>81</v>
      </c>
      <c r="N29" s="4">
        <v>100</v>
      </c>
      <c r="O29" s="4">
        <v>0</v>
      </c>
      <c r="P29" s="4">
        <v>0</v>
      </c>
      <c r="Q29" s="10">
        <f t="shared" si="0"/>
        <v>56.428571428571431</v>
      </c>
      <c r="V29" s="1"/>
    </row>
    <row r="30" spans="2:22" x14ac:dyDescent="0.3">
      <c r="B30" s="6">
        <f t="shared" si="1"/>
        <v>22</v>
      </c>
      <c r="C30" s="6" t="s">
        <v>64</v>
      </c>
      <c r="D30" s="16" t="str">
        <f>[1]Hoja1!B28</f>
        <v>ORTIZ APARICIO CONCEPCION DEL C.</v>
      </c>
      <c r="E30" s="17"/>
      <c r="F30" s="17"/>
      <c r="G30" s="17"/>
      <c r="H30" s="17"/>
      <c r="I30" s="18"/>
      <c r="J30" s="4">
        <v>78</v>
      </c>
      <c r="K30" s="31">
        <v>10</v>
      </c>
      <c r="L30" s="31">
        <v>53</v>
      </c>
      <c r="M30" s="4">
        <v>80</v>
      </c>
      <c r="N30" s="4">
        <v>100</v>
      </c>
      <c r="O30" s="4">
        <v>0</v>
      </c>
      <c r="P30" s="4">
        <v>0</v>
      </c>
      <c r="Q30" s="10">
        <f t="shared" si="0"/>
        <v>45.857142857142854</v>
      </c>
      <c r="V30" s="1"/>
    </row>
    <row r="31" spans="2:22" x14ac:dyDescent="0.3">
      <c r="B31" s="6">
        <f t="shared" si="1"/>
        <v>23</v>
      </c>
      <c r="C31" s="6" t="s">
        <v>73</v>
      </c>
      <c r="D31" s="16" t="str">
        <f>[1]Hoja1!B29</f>
        <v>PATRACA MORALES ASHLEY SHERLYN</v>
      </c>
      <c r="E31" s="17"/>
      <c r="F31" s="17"/>
      <c r="G31" s="17"/>
      <c r="H31" s="17"/>
      <c r="I31" s="18"/>
      <c r="J31" s="4">
        <v>80</v>
      </c>
      <c r="K31" s="4">
        <v>70</v>
      </c>
      <c r="L31" s="4">
        <v>100</v>
      </c>
      <c r="M31" s="4">
        <v>96</v>
      </c>
      <c r="N31" s="4">
        <v>100</v>
      </c>
      <c r="O31" s="4">
        <v>0</v>
      </c>
      <c r="P31" s="4">
        <v>0</v>
      </c>
      <c r="Q31" s="10">
        <f t="shared" si="0"/>
        <v>63.714285714285715</v>
      </c>
      <c r="V31" s="1"/>
    </row>
    <row r="32" spans="2:22" x14ac:dyDescent="0.3">
      <c r="B32" s="6">
        <f t="shared" si="1"/>
        <v>24</v>
      </c>
      <c r="C32" s="19" t="s">
        <v>66</v>
      </c>
      <c r="D32" s="16" t="s">
        <v>44</v>
      </c>
      <c r="E32" s="16"/>
      <c r="F32" s="16"/>
      <c r="G32" s="16"/>
      <c r="H32" s="17"/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4">
        <v>0</v>
      </c>
      <c r="P32" s="4">
        <v>0</v>
      </c>
      <c r="Q32" s="10">
        <f t="shared" si="0"/>
        <v>0</v>
      </c>
      <c r="V32" s="1"/>
    </row>
    <row r="33" spans="2:22" x14ac:dyDescent="0.3">
      <c r="B33" s="6">
        <f t="shared" si="1"/>
        <v>25</v>
      </c>
      <c r="C33" s="6" t="s">
        <v>74</v>
      </c>
      <c r="D33" s="16" t="str">
        <f>[1]Hoja1!B30</f>
        <v>PEREZ MARTINEZ ESTEFANI</v>
      </c>
      <c r="E33" s="17"/>
      <c r="F33" s="17"/>
      <c r="G33" s="17"/>
      <c r="H33" s="17"/>
      <c r="I33" s="18"/>
      <c r="J33" s="4">
        <v>95</v>
      </c>
      <c r="K33" s="4">
        <v>100</v>
      </c>
      <c r="L33" s="4">
        <v>85</v>
      </c>
      <c r="M33" s="4">
        <v>98</v>
      </c>
      <c r="N33" s="4">
        <v>100</v>
      </c>
      <c r="O33" s="4">
        <v>0</v>
      </c>
      <c r="P33" s="4">
        <v>0</v>
      </c>
      <c r="Q33" s="10">
        <f t="shared" si="0"/>
        <v>68.285714285714292</v>
      </c>
      <c r="V33" s="1"/>
    </row>
    <row r="34" spans="2:22" x14ac:dyDescent="0.3">
      <c r="B34" s="6">
        <f t="shared" si="1"/>
        <v>26</v>
      </c>
      <c r="C34" s="6" t="s">
        <v>67</v>
      </c>
      <c r="D34" s="16" t="str">
        <f>[1]Hoja1!B31</f>
        <v>PUCHETA PEREZ JONATHAN</v>
      </c>
      <c r="E34" s="17"/>
      <c r="F34" s="17"/>
      <c r="G34" s="17"/>
      <c r="H34" s="17"/>
      <c r="I34" s="18"/>
      <c r="J34" s="4">
        <v>70</v>
      </c>
      <c r="K34" s="4">
        <v>89</v>
      </c>
      <c r="L34" s="4">
        <v>89</v>
      </c>
      <c r="M34" s="4">
        <v>88</v>
      </c>
      <c r="N34" s="4">
        <v>100</v>
      </c>
      <c r="O34" s="4">
        <v>0</v>
      </c>
      <c r="P34" s="4">
        <v>0</v>
      </c>
      <c r="Q34" s="10">
        <f t="shared" si="0"/>
        <v>62.285714285714285</v>
      </c>
      <c r="V34" s="1"/>
    </row>
    <row r="35" spans="2:22" x14ac:dyDescent="0.3">
      <c r="B35" s="6">
        <f t="shared" si="1"/>
        <v>27</v>
      </c>
      <c r="C35" s="6" t="s">
        <v>39</v>
      </c>
      <c r="D35" s="16" t="s">
        <v>242</v>
      </c>
      <c r="E35" s="17"/>
      <c r="F35" s="17"/>
      <c r="G35" s="17"/>
      <c r="H35" s="17"/>
      <c r="I35" s="18"/>
      <c r="J35" s="4">
        <v>70</v>
      </c>
      <c r="K35" s="31">
        <v>60</v>
      </c>
      <c r="L35" s="4">
        <v>82</v>
      </c>
      <c r="M35" s="31">
        <v>57</v>
      </c>
      <c r="N35" s="4">
        <v>70</v>
      </c>
      <c r="O35" s="4">
        <v>0</v>
      </c>
      <c r="P35" s="4">
        <v>0</v>
      </c>
      <c r="Q35" s="10">
        <f t="shared" si="0"/>
        <v>48.428571428571431</v>
      </c>
      <c r="V35" s="34"/>
    </row>
    <row r="36" spans="2:22" x14ac:dyDescent="0.3">
      <c r="B36" s="6">
        <f t="shared" si="1"/>
        <v>28</v>
      </c>
      <c r="C36" s="6" t="s">
        <v>68</v>
      </c>
      <c r="D36" s="16" t="s">
        <v>243</v>
      </c>
      <c r="E36" s="17"/>
      <c r="F36" s="17"/>
      <c r="G36" s="17"/>
      <c r="H36" s="17"/>
      <c r="I36" s="18"/>
      <c r="J36" s="4">
        <v>70</v>
      </c>
      <c r="K36" s="31">
        <v>56</v>
      </c>
      <c r="L36" s="4">
        <v>86</v>
      </c>
      <c r="M36" s="31">
        <v>44</v>
      </c>
      <c r="N36" s="4">
        <v>80</v>
      </c>
      <c r="O36" s="4">
        <v>0</v>
      </c>
      <c r="P36" s="4">
        <v>0</v>
      </c>
      <c r="Q36" s="10">
        <f t="shared" si="0"/>
        <v>48</v>
      </c>
      <c r="V36" s="1"/>
    </row>
    <row r="37" spans="2:22" x14ac:dyDescent="0.3">
      <c r="B37" s="6">
        <f t="shared" si="1"/>
        <v>29</v>
      </c>
      <c r="C37" s="6" t="s">
        <v>69</v>
      </c>
      <c r="D37" s="16" t="str">
        <f>[1]Hoja1!B34</f>
        <v>SANCHEZ BARRAZA ANGEL DE JESUS</v>
      </c>
      <c r="E37" s="17"/>
      <c r="F37" s="17"/>
      <c r="G37" s="17"/>
      <c r="H37" s="17"/>
      <c r="I37" s="18"/>
      <c r="J37" s="4">
        <v>70</v>
      </c>
      <c r="K37" s="31">
        <v>60</v>
      </c>
      <c r="L37" s="4">
        <v>97</v>
      </c>
      <c r="M37" s="31">
        <v>30</v>
      </c>
      <c r="N37" s="4">
        <v>72</v>
      </c>
      <c r="O37" s="4">
        <v>0</v>
      </c>
      <c r="P37" s="4">
        <v>0</v>
      </c>
      <c r="Q37" s="10">
        <f t="shared" si="0"/>
        <v>47</v>
      </c>
      <c r="V37" s="1"/>
    </row>
    <row r="38" spans="2:22" x14ac:dyDescent="0.3">
      <c r="B38" s="6">
        <f t="shared" si="1"/>
        <v>30</v>
      </c>
      <c r="C38" s="6" t="s">
        <v>70</v>
      </c>
      <c r="D38" s="16" t="str">
        <f>[1]Hoja1!B35</f>
        <v>TEOBA COTO EDUARDO</v>
      </c>
      <c r="E38" s="17"/>
      <c r="F38" s="17"/>
      <c r="G38" s="17"/>
      <c r="H38" s="17"/>
      <c r="I38" s="18"/>
      <c r="J38" s="4">
        <v>70</v>
      </c>
      <c r="K38" s="4">
        <v>76</v>
      </c>
      <c r="L38" s="4">
        <v>86</v>
      </c>
      <c r="M38" s="31">
        <v>42</v>
      </c>
      <c r="N38" s="4">
        <v>72</v>
      </c>
      <c r="O38" s="4">
        <v>0</v>
      </c>
      <c r="P38" s="4">
        <v>0</v>
      </c>
      <c r="Q38" s="10">
        <f t="shared" si="0"/>
        <v>49.428571428571431</v>
      </c>
      <c r="V38" s="1"/>
    </row>
    <row r="39" spans="2:22" x14ac:dyDescent="0.3">
      <c r="B39" s="6">
        <f t="shared" si="1"/>
        <v>31</v>
      </c>
      <c r="C39" s="6" t="s">
        <v>71</v>
      </c>
      <c r="D39" s="16" t="str">
        <f>[1]Hoja1!B36</f>
        <v>TEPOX DE JESUS ALEJANDRA</v>
      </c>
      <c r="E39" s="17"/>
      <c r="F39" s="17"/>
      <c r="G39" s="17"/>
      <c r="H39" s="17"/>
      <c r="I39" s="18"/>
      <c r="J39" s="4">
        <v>90</v>
      </c>
      <c r="K39" s="4">
        <v>88</v>
      </c>
      <c r="L39" s="4">
        <v>100</v>
      </c>
      <c r="M39" s="4">
        <v>96</v>
      </c>
      <c r="N39" s="4">
        <v>96</v>
      </c>
      <c r="O39" s="4">
        <v>0</v>
      </c>
      <c r="P39" s="4">
        <v>0</v>
      </c>
      <c r="Q39" s="10">
        <f t="shared" si="0"/>
        <v>67.142857142857139</v>
      </c>
      <c r="V39" s="1"/>
    </row>
    <row r="40" spans="2:22" x14ac:dyDescent="0.3">
      <c r="B40" s="6">
        <f t="shared" si="1"/>
        <v>32</v>
      </c>
      <c r="C40" s="6" t="s">
        <v>72</v>
      </c>
      <c r="D40" s="44" t="str">
        <f>[1]Hoja1!B37</f>
        <v>XIMEO TEOBA CRISTIAN URIEL</v>
      </c>
      <c r="E40" s="45"/>
      <c r="F40" s="45"/>
      <c r="G40" s="45"/>
      <c r="H40" s="45"/>
      <c r="I40" s="46"/>
      <c r="J40" s="31">
        <v>50</v>
      </c>
      <c r="K40" s="31">
        <v>10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7">
        <f>SUM(J40:P40)/7</f>
        <v>8.5714285714285712</v>
      </c>
      <c r="V40" s="1"/>
    </row>
    <row r="41" spans="2:22" x14ac:dyDescent="0.3">
      <c r="B41" s="6"/>
      <c r="C41" s="3"/>
      <c r="D41" s="24"/>
      <c r="E41" s="24"/>
      <c r="F41" s="24"/>
      <c r="G41" s="24"/>
      <c r="H41" s="24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  <c r="V41" s="1"/>
    </row>
    <row r="42" spans="2:22" x14ac:dyDescent="0.3">
      <c r="B42" s="6"/>
      <c r="C42" s="26"/>
      <c r="J42" s="4"/>
      <c r="K42" s="4"/>
      <c r="L42" s="4"/>
      <c r="M42" s="4"/>
      <c r="N42" s="4"/>
      <c r="O42" s="4"/>
      <c r="P42" s="4"/>
      <c r="Q42" s="10">
        <f t="shared" si="0"/>
        <v>0</v>
      </c>
      <c r="V42" s="1"/>
    </row>
    <row r="43" spans="2:22" x14ac:dyDescent="0.3">
      <c r="B43" s="6"/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  <c r="V43" s="1"/>
    </row>
    <row r="44" spans="2:22" x14ac:dyDescent="0.3">
      <c r="B44" s="6"/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  <c r="V44" s="34"/>
    </row>
    <row r="45" spans="2:22" x14ac:dyDescent="0.3">
      <c r="B45" s="6"/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  <c r="V45" s="1"/>
    </row>
    <row r="46" spans="2:22" x14ac:dyDescent="0.3">
      <c r="B46" s="6"/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  <c r="V46" s="1"/>
    </row>
    <row r="47" spans="2:22" x14ac:dyDescent="0.3">
      <c r="B47" s="6"/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  <c r="V47" s="1"/>
    </row>
    <row r="48" spans="2:22" x14ac:dyDescent="0.3">
      <c r="B48" s="6"/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  <c r="V48" s="34"/>
    </row>
    <row r="49" spans="2:22" x14ac:dyDescent="0.3">
      <c r="B49" s="6"/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  <c r="V49" s="1"/>
    </row>
    <row r="50" spans="2:22" x14ac:dyDescent="0.3">
      <c r="B50" s="6"/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  <c r="V50" s="1"/>
    </row>
    <row r="51" spans="2:22" x14ac:dyDescent="0.3">
      <c r="B51" s="6"/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  <c r="V51" s="1"/>
    </row>
    <row r="52" spans="2:22" x14ac:dyDescent="0.3">
      <c r="B52" s="6"/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  <c r="V52" s="1"/>
    </row>
    <row r="53" spans="2:22" x14ac:dyDescent="0.3">
      <c r="B53" s="6"/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  <c r="V53" s="1"/>
    </row>
    <row r="54" spans="2:22" x14ac:dyDescent="0.3">
      <c r="C54" s="38"/>
      <c r="D54" s="38"/>
      <c r="E54" s="1"/>
      <c r="H54" s="53" t="s">
        <v>19</v>
      </c>
      <c r="I54" s="53"/>
      <c r="J54" s="11">
        <f>COUNTIF(J9:J53,"&gt;=70")</f>
        <v>25</v>
      </c>
      <c r="K54" s="11">
        <f t="shared" ref="K54:P54" si="3">COUNTIF(K9:K53,"&gt;=70")</f>
        <v>15</v>
      </c>
      <c r="L54" s="11">
        <f t="shared" si="3"/>
        <v>24</v>
      </c>
      <c r="M54" s="11">
        <f t="shared" si="3"/>
        <v>20</v>
      </c>
      <c r="N54" s="11">
        <f t="shared" si="3"/>
        <v>26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</v>
      </c>
      <c r="V54" s="1"/>
    </row>
    <row r="55" spans="2:22" x14ac:dyDescent="0.3">
      <c r="C55" s="38"/>
      <c r="D55" s="38"/>
      <c r="E55" s="8"/>
      <c r="H55" s="54" t="s">
        <v>20</v>
      </c>
      <c r="I55" s="54"/>
      <c r="J55" s="12">
        <f>COUNTIF(J9:J53,"&lt;70")</f>
        <v>7</v>
      </c>
      <c r="K55" s="12">
        <f t="shared" ref="K55:Q55" si="5">COUNTIF(K9:K53,"&lt;70")</f>
        <v>17</v>
      </c>
      <c r="L55" s="12">
        <f t="shared" si="5"/>
        <v>8</v>
      </c>
      <c r="M55" s="12">
        <f t="shared" si="5"/>
        <v>12</v>
      </c>
      <c r="N55" s="12">
        <f t="shared" si="5"/>
        <v>6</v>
      </c>
      <c r="O55" s="12">
        <f t="shared" si="5"/>
        <v>32</v>
      </c>
      <c r="P55" s="12">
        <f t="shared" si="5"/>
        <v>32</v>
      </c>
      <c r="Q55" s="12">
        <f t="shared" si="5"/>
        <v>44</v>
      </c>
      <c r="V55" s="1"/>
    </row>
    <row r="56" spans="2:22" x14ac:dyDescent="0.3">
      <c r="C56" s="38"/>
      <c r="D56" s="38"/>
      <c r="E56" s="38"/>
      <c r="H56" s="54" t="s">
        <v>21</v>
      </c>
      <c r="I56" s="54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32</v>
      </c>
      <c r="O56" s="12">
        <f t="shared" si="6"/>
        <v>32</v>
      </c>
      <c r="P56" s="12">
        <f t="shared" si="6"/>
        <v>32</v>
      </c>
      <c r="Q56" s="12">
        <f t="shared" si="6"/>
        <v>45</v>
      </c>
      <c r="V56" s="34"/>
    </row>
    <row r="57" spans="2:22" x14ac:dyDescent="0.3">
      <c r="C57" s="38"/>
      <c r="D57" s="38"/>
      <c r="E57" s="1"/>
      <c r="H57" s="55" t="s">
        <v>16</v>
      </c>
      <c r="I57" s="55"/>
      <c r="J57" s="13">
        <f>J54/J56</f>
        <v>0.78125</v>
      </c>
      <c r="K57" s="14">
        <f t="shared" ref="K57:Q57" si="7">K54/K56</f>
        <v>0.46875</v>
      </c>
      <c r="L57" s="14">
        <f t="shared" si="7"/>
        <v>0.75</v>
      </c>
      <c r="M57" s="14">
        <f t="shared" si="7"/>
        <v>0.625</v>
      </c>
      <c r="N57" s="14">
        <f t="shared" si="7"/>
        <v>0.8125</v>
      </c>
      <c r="O57" s="14">
        <f t="shared" si="7"/>
        <v>0</v>
      </c>
      <c r="P57" s="14">
        <f t="shared" si="7"/>
        <v>0</v>
      </c>
      <c r="Q57" s="14">
        <f t="shared" si="7"/>
        <v>2.2222222222222223E-2</v>
      </c>
    </row>
    <row r="58" spans="2:22" x14ac:dyDescent="0.3">
      <c r="C58" s="38"/>
      <c r="D58" s="38"/>
      <c r="E58" s="1"/>
      <c r="H58" s="55" t="s">
        <v>17</v>
      </c>
      <c r="I58" s="55"/>
      <c r="J58" s="13">
        <f>J55/J56</f>
        <v>0.21875</v>
      </c>
      <c r="K58" s="13">
        <f t="shared" ref="K58:Q58" si="8">K55/K56</f>
        <v>0.53125</v>
      </c>
      <c r="L58" s="14">
        <f t="shared" si="8"/>
        <v>0.25</v>
      </c>
      <c r="M58" s="14">
        <f t="shared" si="8"/>
        <v>0.375</v>
      </c>
      <c r="N58" s="14">
        <f t="shared" si="8"/>
        <v>0.1875</v>
      </c>
      <c r="O58" s="14">
        <f t="shared" si="8"/>
        <v>1</v>
      </c>
      <c r="P58" s="14">
        <f t="shared" si="8"/>
        <v>1</v>
      </c>
      <c r="Q58" s="14">
        <f t="shared" si="8"/>
        <v>0.97777777777777775</v>
      </c>
    </row>
    <row r="59" spans="2:22" x14ac:dyDescent="0.3">
      <c r="C59" s="38"/>
      <c r="D59" s="38"/>
      <c r="E59" s="8"/>
    </row>
    <row r="60" spans="2:22" x14ac:dyDescent="0.3">
      <c r="C60" s="1"/>
      <c r="D60" s="1"/>
      <c r="E60" s="8"/>
    </row>
    <row r="61" spans="2:22" x14ac:dyDescent="0.3">
      <c r="J61" s="56"/>
      <c r="K61" s="56"/>
      <c r="L61" s="56"/>
      <c r="M61" s="56"/>
      <c r="N61" s="56"/>
      <c r="O61" s="56"/>
      <c r="P61" s="56"/>
    </row>
    <row r="62" spans="2:22" x14ac:dyDescent="0.3">
      <c r="J62" s="50" t="s">
        <v>18</v>
      </c>
      <c r="K62" s="50"/>
      <c r="L62" s="50"/>
      <c r="M62" s="50"/>
      <c r="N62" s="50"/>
      <c r="O62" s="50"/>
      <c r="P62" s="50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topLeftCell="A3" zoomScaleNormal="100" workbookViewId="0">
      <selection activeCell="V9" sqref="V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2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22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22" x14ac:dyDescent="0.3">
      <c r="C4" t="s">
        <v>0</v>
      </c>
      <c r="D4" s="57" t="s">
        <v>75</v>
      </c>
      <c r="E4" s="57"/>
      <c r="F4" s="57"/>
      <c r="G4" s="57"/>
      <c r="I4" t="s">
        <v>1</v>
      </c>
      <c r="J4" s="47" t="s">
        <v>78</v>
      </c>
      <c r="K4" s="47"/>
      <c r="M4" t="s">
        <v>2</v>
      </c>
      <c r="N4" s="48">
        <v>45275</v>
      </c>
      <c r="O4" s="48"/>
    </row>
    <row r="5" spans="2:22" ht="6.75" customHeight="1" x14ac:dyDescent="0.3">
      <c r="D5" s="5"/>
      <c r="E5" s="5"/>
      <c r="F5" s="5"/>
      <c r="G5" s="5"/>
    </row>
    <row r="6" spans="2:22" x14ac:dyDescent="0.3">
      <c r="C6" t="s">
        <v>3</v>
      </c>
      <c r="D6" s="47" t="s">
        <v>76</v>
      </c>
      <c r="E6" s="47"/>
      <c r="F6" s="47"/>
      <c r="G6" s="47"/>
      <c r="I6" s="38" t="s">
        <v>22</v>
      </c>
      <c r="J6" s="38"/>
      <c r="K6" s="51" t="s">
        <v>24</v>
      </c>
      <c r="L6" s="51"/>
      <c r="M6" s="51"/>
      <c r="N6" s="51"/>
      <c r="O6" s="51"/>
      <c r="P6" s="51"/>
    </row>
    <row r="7" spans="2:22" ht="11.25" customHeight="1" x14ac:dyDescent="0.3"/>
    <row r="8" spans="2:22" x14ac:dyDescent="0.3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3">
      <c r="B9" s="6">
        <v>1</v>
      </c>
      <c r="C9" s="6" t="s">
        <v>27</v>
      </c>
      <c r="D9" s="58" t="str">
        <f>[1]Hoja1!B42</f>
        <v>ANDRADE HERRERA PERLA</v>
      </c>
      <c r="E9" s="58"/>
      <c r="F9" s="58"/>
      <c r="G9" s="58"/>
      <c r="H9" s="58"/>
      <c r="I9" s="58"/>
      <c r="J9" s="4">
        <v>84</v>
      </c>
      <c r="K9" s="4">
        <v>83</v>
      </c>
      <c r="L9" s="4">
        <v>100</v>
      </c>
      <c r="M9" s="33">
        <v>70</v>
      </c>
      <c r="N9" s="4">
        <v>96</v>
      </c>
      <c r="O9" s="4">
        <v>0</v>
      </c>
      <c r="P9" s="4">
        <v>0</v>
      </c>
      <c r="Q9" s="10">
        <f>SUM(J9:P9)/7</f>
        <v>61.857142857142854</v>
      </c>
      <c r="U9" s="36"/>
    </row>
    <row r="10" spans="2:22" x14ac:dyDescent="0.3">
      <c r="B10" s="6">
        <f>B9+1</f>
        <v>2</v>
      </c>
      <c r="C10" s="6" t="s">
        <v>28</v>
      </c>
      <c r="D10" s="58" t="str">
        <f>[1]Hoja1!B43</f>
        <v>BELLI XALA DANNA ZARED</v>
      </c>
      <c r="E10" s="58"/>
      <c r="F10" s="58"/>
      <c r="G10" s="58"/>
      <c r="H10" s="58"/>
      <c r="I10" s="58"/>
      <c r="J10" s="4">
        <v>96</v>
      </c>
      <c r="K10" s="4">
        <v>79</v>
      </c>
      <c r="L10" s="4">
        <v>92</v>
      </c>
      <c r="M10" s="4">
        <v>91</v>
      </c>
      <c r="N10" s="4">
        <v>100</v>
      </c>
      <c r="O10" s="4">
        <v>0</v>
      </c>
      <c r="P10" s="4">
        <v>0</v>
      </c>
      <c r="Q10" s="10">
        <f t="shared" ref="Q10:Q48" si="0">SUM(J10:P10)/7</f>
        <v>65.428571428571431</v>
      </c>
      <c r="U10" s="1"/>
    </row>
    <row r="11" spans="2:22" x14ac:dyDescent="0.3">
      <c r="B11" s="6">
        <f t="shared" ref="B11:B53" si="1">B10+1</f>
        <v>3</v>
      </c>
      <c r="C11" s="6" t="s">
        <v>29</v>
      </c>
      <c r="D11" s="58" t="str">
        <f>[1]Hoja1!B44</f>
        <v>BERNAL VELASCO DIANA CAROLINA</v>
      </c>
      <c r="E11" s="58"/>
      <c r="F11" s="58"/>
      <c r="G11" s="58"/>
      <c r="H11" s="58"/>
      <c r="I11" s="58"/>
      <c r="J11" s="4">
        <v>78</v>
      </c>
      <c r="K11" s="4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68.285714285714292</v>
      </c>
      <c r="U11" s="1"/>
    </row>
    <row r="12" spans="2:22" x14ac:dyDescent="0.3">
      <c r="B12" s="6">
        <f t="shared" si="1"/>
        <v>4</v>
      </c>
      <c r="C12" s="6" t="s">
        <v>30</v>
      </c>
      <c r="D12" s="58" t="str">
        <f>[1]Hoja1!B45</f>
        <v>CARRERA MARTINEZ ANDRE JALIL</v>
      </c>
      <c r="E12" s="58"/>
      <c r="F12" s="58"/>
      <c r="G12" s="58"/>
      <c r="H12" s="59"/>
      <c r="I12" s="59"/>
      <c r="J12" s="4">
        <v>94</v>
      </c>
      <c r="K12" s="4">
        <v>91</v>
      </c>
      <c r="L12" s="4">
        <v>92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68.142857142857139</v>
      </c>
      <c r="U12" s="1"/>
    </row>
    <row r="13" spans="2:22" x14ac:dyDescent="0.3">
      <c r="B13" s="6">
        <f t="shared" si="1"/>
        <v>5</v>
      </c>
      <c r="C13" s="6" t="s">
        <v>31</v>
      </c>
      <c r="D13" s="22" t="str">
        <f>[1]Hoja1!B46</f>
        <v>DOMINGUEZ REYES KARLA MICHELLE</v>
      </c>
      <c r="E13" s="22"/>
      <c r="F13" s="22"/>
      <c r="G13" s="16"/>
      <c r="H13" s="17"/>
      <c r="I13" s="18"/>
      <c r="J13" s="20">
        <v>90</v>
      </c>
      <c r="K13" s="4">
        <v>83</v>
      </c>
      <c r="L13" s="4">
        <v>100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67.571428571428569</v>
      </c>
      <c r="U13" s="1"/>
    </row>
    <row r="14" spans="2:22" x14ac:dyDescent="0.3">
      <c r="B14" s="6">
        <f t="shared" si="1"/>
        <v>6</v>
      </c>
      <c r="C14" s="6" t="s">
        <v>32</v>
      </c>
      <c r="D14" s="16" t="str">
        <f>[1]Hoja1!B47</f>
        <v>HERNANDEZ SANTOS JAIME</v>
      </c>
      <c r="E14" s="17"/>
      <c r="F14" s="17"/>
      <c r="G14" s="17"/>
      <c r="H14" s="21"/>
      <c r="I14" s="27"/>
      <c r="J14" s="4">
        <v>76</v>
      </c>
      <c r="K14" s="4">
        <v>70</v>
      </c>
      <c r="L14" s="4">
        <v>80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60.857142857142854</v>
      </c>
      <c r="U14" s="1"/>
      <c r="V14" s="1"/>
    </row>
    <row r="15" spans="2:22" x14ac:dyDescent="0.3">
      <c r="B15" s="6">
        <f t="shared" si="1"/>
        <v>7</v>
      </c>
      <c r="C15" s="6" t="s">
        <v>33</v>
      </c>
      <c r="D15" s="16" t="str">
        <f>[1]Hoja1!B48</f>
        <v>HERNANDEZ ZAPOT MARIA FERNANDA</v>
      </c>
      <c r="E15" s="17"/>
      <c r="F15" s="17"/>
      <c r="G15" s="17"/>
      <c r="H15" s="17"/>
      <c r="I15" s="18"/>
      <c r="J15" s="4">
        <v>92</v>
      </c>
      <c r="K15" s="4">
        <v>86</v>
      </c>
      <c r="L15" s="4">
        <v>100</v>
      </c>
      <c r="M15" s="4">
        <v>96</v>
      </c>
      <c r="N15" s="4">
        <v>100</v>
      </c>
      <c r="O15" s="4">
        <v>0</v>
      </c>
      <c r="P15" s="4">
        <v>0</v>
      </c>
      <c r="Q15" s="10">
        <f t="shared" si="0"/>
        <v>67.714285714285708</v>
      </c>
      <c r="U15" s="1"/>
      <c r="V15" s="1"/>
    </row>
    <row r="16" spans="2:22" x14ac:dyDescent="0.3">
      <c r="B16" s="6">
        <f t="shared" si="1"/>
        <v>8</v>
      </c>
      <c r="C16" s="6" t="s">
        <v>34</v>
      </c>
      <c r="D16" s="16" t="str">
        <f>[1]Hoja1!B52</f>
        <v>MORENO CASTRO ADRIAN DE JESUS</v>
      </c>
      <c r="E16" s="17"/>
      <c r="F16" s="17"/>
      <c r="G16" s="17"/>
      <c r="H16" s="17"/>
      <c r="I16" s="18"/>
      <c r="J16" s="4">
        <v>88</v>
      </c>
      <c r="K16" s="4">
        <v>92</v>
      </c>
      <c r="L16" s="4">
        <v>100</v>
      </c>
      <c r="M16" s="4">
        <v>84</v>
      </c>
      <c r="N16" s="4">
        <v>100</v>
      </c>
      <c r="O16" s="4">
        <v>0</v>
      </c>
      <c r="P16" s="4">
        <v>0</v>
      </c>
      <c r="Q16" s="10">
        <f t="shared" si="0"/>
        <v>66.285714285714292</v>
      </c>
      <c r="U16" s="1"/>
      <c r="V16" s="1"/>
    </row>
    <row r="17" spans="2:22" x14ac:dyDescent="0.3">
      <c r="B17" s="6">
        <f t="shared" si="1"/>
        <v>9</v>
      </c>
      <c r="C17" s="6" t="s">
        <v>35</v>
      </c>
      <c r="D17" s="16" t="str">
        <f>[1]Hoja1!B53</f>
        <v>OLIVEROS ISIDORO VANIA</v>
      </c>
      <c r="E17" s="17"/>
      <c r="F17" s="17"/>
      <c r="G17" s="17"/>
      <c r="H17" s="17"/>
      <c r="I17" s="18"/>
      <c r="J17" s="4">
        <v>96</v>
      </c>
      <c r="K17" s="4">
        <v>86</v>
      </c>
      <c r="L17" s="4">
        <v>100</v>
      </c>
      <c r="M17" s="4">
        <v>96</v>
      </c>
      <c r="N17" s="4">
        <v>100</v>
      </c>
      <c r="O17" s="4">
        <v>0</v>
      </c>
      <c r="P17" s="4">
        <v>0</v>
      </c>
      <c r="Q17" s="10">
        <f t="shared" si="0"/>
        <v>68.285714285714292</v>
      </c>
      <c r="U17" s="1"/>
      <c r="V17" s="1"/>
    </row>
    <row r="18" spans="2:22" x14ac:dyDescent="0.3">
      <c r="B18" s="6">
        <f t="shared" si="1"/>
        <v>10</v>
      </c>
      <c r="C18" s="6" t="s">
        <v>36</v>
      </c>
      <c r="D18" s="16" t="str">
        <f>[1]Hoja1!B54</f>
        <v>ORTIZ MARCIAL MONSERRAT</v>
      </c>
      <c r="E18" s="17"/>
      <c r="F18" s="17"/>
      <c r="G18" s="17"/>
      <c r="H18" s="17"/>
      <c r="I18" s="18"/>
      <c r="J18" s="4">
        <v>98</v>
      </c>
      <c r="K18" s="4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71.142857142857139</v>
      </c>
      <c r="U18" s="1"/>
      <c r="V18" s="1"/>
    </row>
    <row r="19" spans="2:22" x14ac:dyDescent="0.3">
      <c r="B19" s="6">
        <f t="shared" si="1"/>
        <v>11</v>
      </c>
      <c r="C19" s="6" t="s">
        <v>37</v>
      </c>
      <c r="D19" s="16" t="str">
        <f>[1]Hoja1!B55</f>
        <v>PEREZ REYES STEFANY GABRIELA</v>
      </c>
      <c r="E19" s="17"/>
      <c r="F19" s="17"/>
      <c r="G19" s="17"/>
      <c r="H19" s="17"/>
      <c r="I19" s="18"/>
      <c r="J19" s="4">
        <v>84</v>
      </c>
      <c r="K19" s="4">
        <v>77</v>
      </c>
      <c r="L19" s="4">
        <v>100</v>
      </c>
      <c r="M19" s="4">
        <v>84</v>
      </c>
      <c r="N19" s="4">
        <v>92</v>
      </c>
      <c r="O19" s="4">
        <v>0</v>
      </c>
      <c r="P19" s="4">
        <v>0</v>
      </c>
      <c r="Q19" s="10">
        <f t="shared" si="0"/>
        <v>62.428571428571431</v>
      </c>
      <c r="U19" s="1"/>
      <c r="V19" s="1"/>
    </row>
    <row r="20" spans="2:22" x14ac:dyDescent="0.3">
      <c r="B20" s="6">
        <f t="shared" si="1"/>
        <v>12</v>
      </c>
      <c r="C20" s="6" t="s">
        <v>38</v>
      </c>
      <c r="D20" s="16" t="str">
        <f>[1]Hoja1!B56</f>
        <v>POLITO MACARIO MAURICIO</v>
      </c>
      <c r="E20" s="17"/>
      <c r="F20" s="17"/>
      <c r="G20" s="17"/>
      <c r="H20" s="17"/>
      <c r="I20" s="18"/>
      <c r="J20" s="4">
        <v>70</v>
      </c>
      <c r="K20" s="31">
        <v>48</v>
      </c>
      <c r="L20" s="31">
        <v>50</v>
      </c>
      <c r="M20" s="31">
        <v>15</v>
      </c>
      <c r="N20" s="4">
        <v>72</v>
      </c>
      <c r="O20" s="4">
        <v>0</v>
      </c>
      <c r="P20" s="4">
        <v>0</v>
      </c>
      <c r="Q20" s="10">
        <f t="shared" si="0"/>
        <v>36.428571428571431</v>
      </c>
      <c r="U20" s="34"/>
      <c r="V20" s="1"/>
    </row>
    <row r="21" spans="2:22" x14ac:dyDescent="0.3">
      <c r="B21" s="6">
        <f t="shared" si="1"/>
        <v>13</v>
      </c>
      <c r="C21" s="6" t="s">
        <v>40</v>
      </c>
      <c r="D21" s="16" t="str">
        <f>[1]Hoja1!B58</f>
        <v>SOSA MARTINEZ JESSICA ALEJANDRA</v>
      </c>
      <c r="E21" s="17"/>
      <c r="F21" s="17"/>
      <c r="G21" s="17"/>
      <c r="H21" s="17"/>
      <c r="I21" s="18"/>
      <c r="J21" s="4">
        <v>92</v>
      </c>
      <c r="K21" s="4">
        <v>91</v>
      </c>
      <c r="L21" s="4">
        <v>100</v>
      </c>
      <c r="M21" s="4">
        <v>96</v>
      </c>
      <c r="N21" s="4">
        <v>100</v>
      </c>
      <c r="O21" s="4">
        <v>0</v>
      </c>
      <c r="P21" s="4">
        <v>0</v>
      </c>
      <c r="Q21" s="10">
        <f>SUM(K21:P21)/7</f>
        <v>55.285714285714285</v>
      </c>
      <c r="U21" s="1"/>
      <c r="V21" s="1"/>
    </row>
    <row r="22" spans="2:22" x14ac:dyDescent="0.3">
      <c r="B22" s="6">
        <f t="shared" si="1"/>
        <v>14</v>
      </c>
      <c r="C22" s="6" t="s">
        <v>41</v>
      </c>
      <c r="D22" s="16" t="str">
        <f>[1]Hoja1!B59</f>
        <v>URIETA MARTINEZ KAREN</v>
      </c>
      <c r="E22" s="17"/>
      <c r="F22" s="17"/>
      <c r="G22" s="17"/>
      <c r="H22" s="17"/>
      <c r="I22" s="18"/>
      <c r="J22" s="4">
        <v>90</v>
      </c>
      <c r="K22" s="4">
        <v>92</v>
      </c>
      <c r="L22" s="4">
        <v>100</v>
      </c>
      <c r="M22" s="4">
        <v>80</v>
      </c>
      <c r="N22" s="4">
        <v>100</v>
      </c>
      <c r="O22" s="4">
        <v>0</v>
      </c>
      <c r="P22" s="4">
        <v>0</v>
      </c>
      <c r="Q22" s="10">
        <f t="shared" si="0"/>
        <v>66</v>
      </c>
      <c r="U22" s="1"/>
      <c r="V22" s="1"/>
    </row>
    <row r="23" spans="2:22" x14ac:dyDescent="0.3">
      <c r="B23" s="6">
        <f t="shared" si="1"/>
        <v>15</v>
      </c>
      <c r="C23" s="6" t="s">
        <v>42</v>
      </c>
      <c r="D23" s="16" t="str">
        <f>[1]Hoja1!B60</f>
        <v>VIDAÑA HERNANDEZ ARIEL ISAIAS</v>
      </c>
      <c r="E23" s="17"/>
      <c r="F23" s="17"/>
      <c r="G23" s="17"/>
      <c r="H23" s="17"/>
      <c r="I23" s="18"/>
      <c r="J23" s="4">
        <v>70</v>
      </c>
      <c r="K23" s="31">
        <v>28</v>
      </c>
      <c r="L23" s="31">
        <v>57</v>
      </c>
      <c r="M23" s="31">
        <v>50</v>
      </c>
      <c r="N23" s="4">
        <v>92</v>
      </c>
      <c r="O23" s="4">
        <v>0</v>
      </c>
      <c r="P23" s="4">
        <v>0</v>
      </c>
      <c r="Q23" s="10">
        <f t="shared" si="0"/>
        <v>42.428571428571431</v>
      </c>
      <c r="U23" s="34"/>
      <c r="V23" s="1"/>
    </row>
    <row r="24" spans="2:22" x14ac:dyDescent="0.3">
      <c r="B24" s="6">
        <f t="shared" si="1"/>
        <v>16</v>
      </c>
      <c r="C24" s="6" t="s">
        <v>43</v>
      </c>
      <c r="D24" s="16" t="str">
        <f>[1]Hoja1!B61</f>
        <v>VILLAFUERTE CONCHI ARIEL MOISES</v>
      </c>
      <c r="E24" s="17"/>
      <c r="F24" s="17"/>
      <c r="G24" s="17"/>
      <c r="H24" s="17"/>
      <c r="I24" s="18"/>
      <c r="J24" s="4">
        <v>90</v>
      </c>
      <c r="K24" s="31">
        <v>43</v>
      </c>
      <c r="L24" s="31">
        <v>50</v>
      </c>
      <c r="M24" s="31">
        <v>8</v>
      </c>
      <c r="N24" s="33">
        <v>70</v>
      </c>
      <c r="O24" s="4">
        <v>0</v>
      </c>
      <c r="P24" s="4">
        <v>0</v>
      </c>
      <c r="Q24" s="10">
        <f t="shared" si="0"/>
        <v>37.285714285714285</v>
      </c>
      <c r="U24" s="34"/>
      <c r="V24" s="1"/>
    </row>
    <row r="25" spans="2:22" x14ac:dyDescent="0.3">
      <c r="B25" s="6">
        <f t="shared" si="1"/>
        <v>17</v>
      </c>
      <c r="C25" s="3"/>
      <c r="D25" s="24"/>
      <c r="E25" s="24"/>
      <c r="F25" s="24"/>
      <c r="G25" s="24"/>
      <c r="H25" s="24"/>
      <c r="I25" s="25"/>
      <c r="J25" s="20"/>
      <c r="K25" s="4"/>
      <c r="L25" s="4"/>
      <c r="M25" s="4"/>
      <c r="N25" s="4"/>
      <c r="O25" s="4"/>
      <c r="P25" s="4"/>
      <c r="Q25" s="10">
        <f t="shared" si="0"/>
        <v>0</v>
      </c>
      <c r="U25" s="1"/>
      <c r="V25" s="1"/>
    </row>
    <row r="26" spans="2:22" x14ac:dyDescent="0.3">
      <c r="B26" s="6">
        <f t="shared" si="1"/>
        <v>18</v>
      </c>
      <c r="C26" s="26"/>
      <c r="J26" s="32"/>
      <c r="K26" s="4"/>
      <c r="L26" s="4"/>
      <c r="M26" s="4"/>
      <c r="N26" s="4"/>
      <c r="O26" s="4"/>
      <c r="P26" s="4"/>
      <c r="Q26" s="10">
        <f t="shared" si="0"/>
        <v>0</v>
      </c>
      <c r="U26" s="1"/>
      <c r="V26" s="1"/>
    </row>
    <row r="27" spans="2:22" x14ac:dyDescent="0.3">
      <c r="B27" s="6">
        <f t="shared" si="1"/>
        <v>19</v>
      </c>
      <c r="C27" s="3"/>
      <c r="D27" s="23"/>
      <c r="E27" s="24"/>
      <c r="F27" s="24"/>
      <c r="G27" s="24"/>
      <c r="H27" s="24"/>
      <c r="I27" s="25"/>
      <c r="J27" s="4"/>
      <c r="K27" s="4"/>
      <c r="L27" s="4"/>
      <c r="M27" s="4"/>
      <c r="N27" s="4"/>
      <c r="O27" s="4"/>
      <c r="P27" s="4"/>
      <c r="Q27" s="10">
        <f t="shared" si="0"/>
        <v>0</v>
      </c>
      <c r="U27" s="1"/>
      <c r="V27" s="1"/>
    </row>
    <row r="28" spans="2:22" x14ac:dyDescent="0.3">
      <c r="B28" s="6">
        <f t="shared" si="1"/>
        <v>20</v>
      </c>
      <c r="C28" s="3"/>
      <c r="J28" s="4"/>
      <c r="K28" s="4"/>
      <c r="L28" s="4"/>
      <c r="M28" s="4"/>
      <c r="N28" s="4"/>
      <c r="O28" s="4"/>
      <c r="P28" s="4"/>
      <c r="Q28" s="10">
        <f t="shared" si="0"/>
        <v>0</v>
      </c>
      <c r="U28" s="34"/>
      <c r="V28" s="1"/>
    </row>
    <row r="29" spans="2:22" x14ac:dyDescent="0.3">
      <c r="B29" s="6">
        <f t="shared" si="1"/>
        <v>21</v>
      </c>
      <c r="C29" s="3"/>
      <c r="D29" s="23"/>
      <c r="E29" s="24"/>
      <c r="F29" s="24"/>
      <c r="G29" s="24"/>
      <c r="H29" s="24"/>
      <c r="I29" s="25"/>
      <c r="J29" s="4"/>
      <c r="K29" s="4"/>
      <c r="L29" s="4"/>
      <c r="M29" s="4"/>
      <c r="N29" s="4"/>
      <c r="O29" s="4"/>
      <c r="P29" s="4"/>
      <c r="Q29" s="10">
        <f t="shared" si="0"/>
        <v>0</v>
      </c>
      <c r="U29" s="1"/>
      <c r="V29" s="36"/>
    </row>
    <row r="30" spans="2:22" x14ac:dyDescent="0.3">
      <c r="B30" s="6">
        <f t="shared" si="1"/>
        <v>22</v>
      </c>
      <c r="C30" s="3"/>
      <c r="J30" s="4"/>
      <c r="K30" s="4"/>
      <c r="L30" s="4"/>
      <c r="M30" s="4"/>
      <c r="N30" s="4"/>
      <c r="O30" s="4"/>
      <c r="P30" s="4"/>
      <c r="Q30" s="10">
        <f t="shared" si="0"/>
        <v>0</v>
      </c>
      <c r="U30" s="1"/>
    </row>
    <row r="31" spans="2:22" x14ac:dyDescent="0.3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  <c r="U31" s="34"/>
    </row>
    <row r="32" spans="2:22" x14ac:dyDescent="0.3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  <c r="U32" s="34"/>
    </row>
    <row r="33" spans="2:17" x14ac:dyDescent="0.3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8"/>
      <c r="D54" s="38"/>
      <c r="E54" s="1"/>
      <c r="H54" s="53" t="s">
        <v>19</v>
      </c>
      <c r="I54" s="53"/>
      <c r="J54" s="11">
        <f>COUNTIF(J9:J53,"&gt;=70")</f>
        <v>16</v>
      </c>
      <c r="K54" s="11">
        <f t="shared" ref="K54:P54" si="3">COUNTIF(K9:K53,"&gt;=70")</f>
        <v>13</v>
      </c>
      <c r="L54" s="11">
        <f t="shared" si="3"/>
        <v>13</v>
      </c>
      <c r="M54" s="11">
        <f t="shared" si="3"/>
        <v>13</v>
      </c>
      <c r="N54" s="11">
        <f t="shared" si="3"/>
        <v>16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</v>
      </c>
    </row>
    <row r="55" spans="2:17" x14ac:dyDescent="0.3">
      <c r="C55" s="38"/>
      <c r="D55" s="38"/>
      <c r="E55" s="8"/>
      <c r="H55" s="54" t="s">
        <v>20</v>
      </c>
      <c r="I55" s="54"/>
      <c r="J55" s="12">
        <f>COUNTIF(J9:J53,"&lt;70")</f>
        <v>0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3</v>
      </c>
      <c r="N55" s="12">
        <f t="shared" si="5"/>
        <v>0</v>
      </c>
      <c r="O55" s="12">
        <f t="shared" si="5"/>
        <v>16</v>
      </c>
      <c r="P55" s="12">
        <f t="shared" si="5"/>
        <v>16</v>
      </c>
      <c r="Q55" s="12">
        <f t="shared" si="5"/>
        <v>44</v>
      </c>
    </row>
    <row r="56" spans="2:17" x14ac:dyDescent="0.3">
      <c r="C56" s="38"/>
      <c r="D56" s="38"/>
      <c r="E56" s="38"/>
      <c r="H56" s="54" t="s">
        <v>21</v>
      </c>
      <c r="I56" s="54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3">
      <c r="C57" s="38"/>
      <c r="D57" s="38"/>
      <c r="E57" s="1"/>
      <c r="H57" s="55" t="s">
        <v>16</v>
      </c>
      <c r="I57" s="55"/>
      <c r="J57" s="13">
        <f>J54/J56</f>
        <v>1</v>
      </c>
      <c r="K57" s="14">
        <f t="shared" ref="K57:Q57" si="7">K54/K56</f>
        <v>0.8125</v>
      </c>
      <c r="L57" s="14">
        <f t="shared" si="7"/>
        <v>0.8125</v>
      </c>
      <c r="M57" s="14">
        <f t="shared" si="7"/>
        <v>0.8125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2.2222222222222223E-2</v>
      </c>
    </row>
    <row r="58" spans="2:17" x14ac:dyDescent="0.3">
      <c r="C58" s="38"/>
      <c r="D58" s="38"/>
      <c r="E58" s="1"/>
      <c r="H58" s="55" t="s">
        <v>17</v>
      </c>
      <c r="I58" s="55"/>
      <c r="J58" s="13">
        <f>J55/J56</f>
        <v>0</v>
      </c>
      <c r="K58" s="13">
        <f t="shared" ref="K58:Q58" si="8">K55/K56</f>
        <v>0.1875</v>
      </c>
      <c r="L58" s="14">
        <f t="shared" si="8"/>
        <v>0.1875</v>
      </c>
      <c r="M58" s="14">
        <f t="shared" si="8"/>
        <v>0.1875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0.97777777777777775</v>
      </c>
    </row>
    <row r="59" spans="2:17" x14ac:dyDescent="0.3">
      <c r="C59" s="38"/>
      <c r="D59" s="38"/>
      <c r="E59" s="8"/>
    </row>
    <row r="60" spans="2:17" x14ac:dyDescent="0.3">
      <c r="C60" s="1"/>
      <c r="D60" s="1"/>
      <c r="E60" s="8"/>
    </row>
    <row r="61" spans="2:17" x14ac:dyDescent="0.3">
      <c r="J61" s="56"/>
      <c r="K61" s="56"/>
      <c r="L61" s="56"/>
      <c r="M61" s="56"/>
      <c r="N61" s="56"/>
      <c r="O61" s="56"/>
      <c r="P61" s="56"/>
    </row>
    <row r="62" spans="2:17" x14ac:dyDescent="0.3">
      <c r="J62" s="50" t="s">
        <v>18</v>
      </c>
      <c r="K62" s="50"/>
      <c r="L62" s="50"/>
      <c r="M62" s="50"/>
      <c r="N62" s="50"/>
      <c r="O62" s="50"/>
      <c r="P62" s="50"/>
    </row>
  </sheetData>
  <mergeCells count="49">
    <mergeCell ref="D10:I10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63"/>
  <sheetViews>
    <sheetView topLeftCell="A3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">
      <c r="C4" t="s">
        <v>0</v>
      </c>
      <c r="D4" s="57" t="s">
        <v>113</v>
      </c>
      <c r="E4" s="57"/>
      <c r="F4" s="57"/>
      <c r="G4" s="57"/>
      <c r="I4" t="s">
        <v>1</v>
      </c>
      <c r="J4" s="47" t="s">
        <v>114</v>
      </c>
      <c r="K4" s="47"/>
      <c r="M4" t="s">
        <v>2</v>
      </c>
      <c r="N4" s="48">
        <v>45275</v>
      </c>
      <c r="O4" s="4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7" t="s">
        <v>76</v>
      </c>
      <c r="E6" s="47"/>
      <c r="F6" s="47"/>
      <c r="G6" s="47"/>
      <c r="I6" s="38" t="s">
        <v>22</v>
      </c>
      <c r="J6" s="38"/>
      <c r="K6" s="51" t="s">
        <v>24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181</v>
      </c>
      <c r="D9" s="44" t="s">
        <v>79</v>
      </c>
      <c r="E9" s="45" t="s">
        <v>79</v>
      </c>
      <c r="F9" s="45" t="s">
        <v>79</v>
      </c>
      <c r="G9" s="45" t="s">
        <v>79</v>
      </c>
      <c r="H9" s="45" t="s">
        <v>79</v>
      </c>
      <c r="I9" s="46" t="s">
        <v>79</v>
      </c>
      <c r="J9" s="4">
        <v>87</v>
      </c>
      <c r="K9" s="33">
        <v>70</v>
      </c>
      <c r="L9" s="4">
        <v>71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46.857142857142854</v>
      </c>
    </row>
    <row r="10" spans="2:18" x14ac:dyDescent="0.3">
      <c r="B10" s="6">
        <f>B9+1</f>
        <v>2</v>
      </c>
      <c r="C10" s="6" t="s">
        <v>241</v>
      </c>
      <c r="D10" s="5" t="s">
        <v>240</v>
      </c>
      <c r="J10" s="4">
        <v>90</v>
      </c>
      <c r="K10" s="4">
        <v>72</v>
      </c>
      <c r="L10" s="4">
        <v>95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46.714285714285715</v>
      </c>
    </row>
    <row r="11" spans="2:18" x14ac:dyDescent="0.3">
      <c r="B11" s="6">
        <f t="shared" ref="B11:B53" si="1">B10+1</f>
        <v>3</v>
      </c>
      <c r="C11" s="6" t="s">
        <v>182</v>
      </c>
      <c r="D11" s="44" t="s">
        <v>80</v>
      </c>
      <c r="E11" s="45" t="s">
        <v>80</v>
      </c>
      <c r="F11" s="45" t="s">
        <v>80</v>
      </c>
      <c r="G11" s="45" t="s">
        <v>80</v>
      </c>
      <c r="H11" s="45" t="s">
        <v>80</v>
      </c>
      <c r="I11" s="46" t="s">
        <v>80</v>
      </c>
      <c r="J11" s="4">
        <v>98</v>
      </c>
      <c r="K11" s="4">
        <v>74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53.142857142857146</v>
      </c>
    </row>
    <row r="12" spans="2:18" x14ac:dyDescent="0.3">
      <c r="B12" s="6">
        <f t="shared" si="1"/>
        <v>4</v>
      </c>
      <c r="C12" s="6" t="s">
        <v>183</v>
      </c>
      <c r="D12" s="16" t="s">
        <v>81</v>
      </c>
      <c r="E12" s="17"/>
      <c r="F12" s="17"/>
      <c r="G12" s="17"/>
      <c r="H12" s="17"/>
      <c r="I12" s="18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f t="shared" si="1"/>
        <v>5</v>
      </c>
      <c r="C13" s="6" t="s">
        <v>184</v>
      </c>
      <c r="D13" s="16" t="s">
        <v>82</v>
      </c>
      <c r="E13" s="17"/>
      <c r="F13" s="17"/>
      <c r="G13" s="17"/>
      <c r="H13" s="17"/>
      <c r="I13" s="18"/>
      <c r="J13" s="4">
        <v>100</v>
      </c>
      <c r="K13" s="4">
        <v>79</v>
      </c>
      <c r="L13" s="4">
        <v>87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49.428571428571431</v>
      </c>
    </row>
    <row r="14" spans="2:18" x14ac:dyDescent="0.3">
      <c r="B14" s="6">
        <f t="shared" si="1"/>
        <v>6</v>
      </c>
      <c r="C14" s="6" t="s">
        <v>185</v>
      </c>
      <c r="D14" s="16" t="s">
        <v>83</v>
      </c>
      <c r="E14" s="17"/>
      <c r="F14" s="17"/>
      <c r="G14" s="17"/>
      <c r="H14" s="17"/>
      <c r="I14" s="18"/>
      <c r="J14" s="4">
        <v>99</v>
      </c>
      <c r="K14" s="4">
        <v>86</v>
      </c>
      <c r="L14" s="4">
        <v>97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54.571428571428569</v>
      </c>
    </row>
    <row r="15" spans="2:18" x14ac:dyDescent="0.3">
      <c r="B15" s="6">
        <f t="shared" si="1"/>
        <v>7</v>
      </c>
      <c r="C15" s="6" t="s">
        <v>186</v>
      </c>
      <c r="D15" s="16" t="s">
        <v>84</v>
      </c>
      <c r="E15" s="17"/>
      <c r="F15" s="17"/>
      <c r="G15" s="17"/>
      <c r="H15" s="17"/>
      <c r="I15" s="18"/>
      <c r="J15" s="4">
        <v>83</v>
      </c>
      <c r="K15" s="33">
        <v>70</v>
      </c>
      <c r="L15" s="4">
        <v>84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48.142857142857146</v>
      </c>
    </row>
    <row r="16" spans="2:18" x14ac:dyDescent="0.3">
      <c r="B16" s="6">
        <f t="shared" si="1"/>
        <v>8</v>
      </c>
      <c r="C16" s="6" t="s">
        <v>187</v>
      </c>
      <c r="D16" s="16" t="s">
        <v>85</v>
      </c>
      <c r="E16" s="17"/>
      <c r="F16" s="17"/>
      <c r="G16" s="17"/>
      <c r="H16" s="17"/>
      <c r="I16" s="18"/>
      <c r="J16" s="4">
        <v>95</v>
      </c>
      <c r="K16" s="4">
        <v>86</v>
      </c>
      <c r="L16" s="4">
        <v>99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54.285714285714285</v>
      </c>
    </row>
    <row r="17" spans="2:22" x14ac:dyDescent="0.3">
      <c r="B17" s="6">
        <f t="shared" si="1"/>
        <v>9</v>
      </c>
      <c r="C17" s="6" t="s">
        <v>188</v>
      </c>
      <c r="D17" s="16" t="s">
        <v>86</v>
      </c>
      <c r="E17" s="17"/>
      <c r="F17" s="17"/>
      <c r="G17" s="17"/>
      <c r="H17" s="17"/>
      <c r="I17" s="18"/>
      <c r="J17" s="31">
        <v>0</v>
      </c>
      <c r="K17" s="4">
        <v>70</v>
      </c>
      <c r="L17" s="4">
        <v>93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37.571428571428569</v>
      </c>
    </row>
    <row r="18" spans="2:22" x14ac:dyDescent="0.3">
      <c r="B18" s="6">
        <f t="shared" si="1"/>
        <v>10</v>
      </c>
      <c r="C18" s="6" t="s">
        <v>196</v>
      </c>
      <c r="D18" s="16" t="s">
        <v>87</v>
      </c>
      <c r="E18" s="17"/>
      <c r="F18" s="17"/>
      <c r="G18" s="17"/>
      <c r="H18" s="17"/>
      <c r="I18" s="18"/>
      <c r="J18" s="4">
        <v>91</v>
      </c>
      <c r="K18" s="33">
        <v>70</v>
      </c>
      <c r="L18" s="4">
        <v>90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50.142857142857146</v>
      </c>
    </row>
    <row r="19" spans="2:22" x14ac:dyDescent="0.3">
      <c r="B19" s="6">
        <f t="shared" si="1"/>
        <v>11</v>
      </c>
      <c r="C19" s="6" t="s">
        <v>189</v>
      </c>
      <c r="D19" s="16" t="s">
        <v>88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57.142857142857146</v>
      </c>
    </row>
    <row r="20" spans="2:22" x14ac:dyDescent="0.3">
      <c r="B20" s="6">
        <f t="shared" si="1"/>
        <v>12</v>
      </c>
      <c r="C20" s="6" t="s">
        <v>190</v>
      </c>
      <c r="D20" s="16" t="s">
        <v>89</v>
      </c>
      <c r="E20" s="17"/>
      <c r="F20" s="17"/>
      <c r="G20" s="17"/>
      <c r="H20" s="17"/>
      <c r="I20" s="18"/>
      <c r="J20" s="4">
        <v>93</v>
      </c>
      <c r="K20" s="4">
        <v>71</v>
      </c>
      <c r="L20" s="4">
        <v>93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51</v>
      </c>
    </row>
    <row r="21" spans="2:22" x14ac:dyDescent="0.3">
      <c r="B21" s="6">
        <f t="shared" si="1"/>
        <v>13</v>
      </c>
      <c r="C21" s="6" t="s">
        <v>191</v>
      </c>
      <c r="D21" s="16" t="s">
        <v>90</v>
      </c>
      <c r="E21" s="17"/>
      <c r="F21" s="17"/>
      <c r="G21" s="17"/>
      <c r="H21" s="17"/>
      <c r="I21" s="18"/>
      <c r="J21" s="4">
        <v>100</v>
      </c>
      <c r="K21" s="4">
        <v>84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54.857142857142854</v>
      </c>
    </row>
    <row r="22" spans="2:22" x14ac:dyDescent="0.3">
      <c r="B22" s="6">
        <f t="shared" si="1"/>
        <v>14</v>
      </c>
      <c r="C22" s="6" t="s">
        <v>192</v>
      </c>
      <c r="D22" s="16" t="s">
        <v>91</v>
      </c>
      <c r="E22" s="17"/>
      <c r="F22" s="17"/>
      <c r="G22" s="17"/>
      <c r="H22" s="17"/>
      <c r="I22" s="18"/>
      <c r="J22" s="4">
        <v>95</v>
      </c>
      <c r="K22" s="4">
        <v>78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53.285714285714285</v>
      </c>
    </row>
    <row r="23" spans="2:22" x14ac:dyDescent="0.3">
      <c r="B23" s="6">
        <f t="shared" si="1"/>
        <v>15</v>
      </c>
      <c r="C23" s="6" t="s">
        <v>193</v>
      </c>
      <c r="D23" s="16" t="s">
        <v>92</v>
      </c>
      <c r="E23" s="17"/>
      <c r="F23" s="17"/>
      <c r="G23" s="17"/>
      <c r="H23" s="17"/>
      <c r="I23" s="18"/>
      <c r="J23" s="4">
        <v>73</v>
      </c>
      <c r="K23" s="33">
        <v>70</v>
      </c>
      <c r="L23" s="33">
        <v>70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44.714285714285715</v>
      </c>
    </row>
    <row r="24" spans="2:22" x14ac:dyDescent="0.3">
      <c r="B24" s="6">
        <f t="shared" si="1"/>
        <v>16</v>
      </c>
      <c r="C24" s="6" t="s">
        <v>194</v>
      </c>
      <c r="D24" s="16" t="s">
        <v>93</v>
      </c>
      <c r="E24" s="17"/>
      <c r="F24" s="17"/>
      <c r="G24" s="17"/>
      <c r="H24" s="17"/>
      <c r="I24" s="18"/>
      <c r="J24" s="4">
        <v>100</v>
      </c>
      <c r="K24" s="4">
        <v>72</v>
      </c>
      <c r="L24" s="4">
        <v>97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52.714285714285715</v>
      </c>
    </row>
    <row r="25" spans="2:22" x14ac:dyDescent="0.3">
      <c r="B25" s="6">
        <f t="shared" si="1"/>
        <v>17</v>
      </c>
      <c r="C25" s="6" t="s">
        <v>195</v>
      </c>
      <c r="D25" s="16" t="s">
        <v>94</v>
      </c>
      <c r="E25" s="17"/>
      <c r="F25" s="17"/>
      <c r="G25" s="17"/>
      <c r="H25" s="17"/>
      <c r="I25" s="18"/>
      <c r="J25" s="4">
        <v>95</v>
      </c>
      <c r="K25" s="33">
        <v>70</v>
      </c>
      <c r="L25" s="4">
        <v>82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46.714285714285715</v>
      </c>
      <c r="V25" s="1"/>
    </row>
    <row r="26" spans="2:22" x14ac:dyDescent="0.3">
      <c r="B26" s="6">
        <f t="shared" si="1"/>
        <v>18</v>
      </c>
      <c r="C26" s="6" t="s">
        <v>197</v>
      </c>
      <c r="D26" s="16" t="s">
        <v>95</v>
      </c>
      <c r="E26" s="17"/>
      <c r="F26" s="17"/>
      <c r="G26" s="17"/>
      <c r="H26" s="17"/>
      <c r="I26" s="18"/>
      <c r="J26" s="4">
        <v>99</v>
      </c>
      <c r="K26" s="4">
        <v>82</v>
      </c>
      <c r="L26" s="4">
        <v>95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53.714285714285715</v>
      </c>
      <c r="V26" s="1"/>
    </row>
    <row r="27" spans="2:22" x14ac:dyDescent="0.3">
      <c r="B27" s="6">
        <f t="shared" si="1"/>
        <v>19</v>
      </c>
      <c r="C27" s="6" t="s">
        <v>198</v>
      </c>
      <c r="D27" s="16" t="s">
        <v>96</v>
      </c>
      <c r="E27" s="17"/>
      <c r="F27" s="17"/>
      <c r="G27" s="17"/>
      <c r="H27" s="17"/>
      <c r="I27" s="18"/>
      <c r="J27" s="31">
        <v>63</v>
      </c>
      <c r="K27" s="4">
        <v>70</v>
      </c>
      <c r="L27" s="33">
        <v>70</v>
      </c>
      <c r="M27" s="4">
        <v>100</v>
      </c>
      <c r="N27" s="4">
        <v>0</v>
      </c>
      <c r="O27" s="4">
        <v>0</v>
      </c>
      <c r="P27" s="4">
        <v>0</v>
      </c>
      <c r="Q27" s="10">
        <f t="shared" ref="Q27" si="2">SUM(J27:P27)/7</f>
        <v>43.285714285714285</v>
      </c>
      <c r="V27" s="1"/>
    </row>
    <row r="28" spans="2:22" x14ac:dyDescent="0.3">
      <c r="B28" s="6">
        <f t="shared" si="1"/>
        <v>20</v>
      </c>
      <c r="C28" s="6" t="s">
        <v>199</v>
      </c>
      <c r="D28" s="16" t="s">
        <v>97</v>
      </c>
      <c r="E28" s="17"/>
      <c r="F28" s="17"/>
      <c r="G28" s="17"/>
      <c r="H28" s="17"/>
      <c r="I28" s="18"/>
      <c r="J28" s="4">
        <v>92</v>
      </c>
      <c r="K28" s="4">
        <v>75</v>
      </c>
      <c r="L28" s="4">
        <v>70</v>
      </c>
      <c r="M28" s="4">
        <v>80</v>
      </c>
      <c r="N28" s="4">
        <v>0</v>
      </c>
      <c r="O28" s="4">
        <v>0</v>
      </c>
      <c r="P28" s="4">
        <v>0</v>
      </c>
      <c r="Q28" s="10">
        <f t="shared" si="0"/>
        <v>45.285714285714285</v>
      </c>
      <c r="V28" s="1"/>
    </row>
    <row r="29" spans="2:22" x14ac:dyDescent="0.3">
      <c r="B29" s="6">
        <f t="shared" si="1"/>
        <v>21</v>
      </c>
      <c r="C29" s="6" t="s">
        <v>200</v>
      </c>
      <c r="D29" s="16" t="s">
        <v>98</v>
      </c>
      <c r="E29" s="17"/>
      <c r="F29" s="17"/>
      <c r="G29" s="17"/>
      <c r="H29" s="17"/>
      <c r="I29" s="18"/>
      <c r="J29" s="4">
        <v>100</v>
      </c>
      <c r="K29" s="4">
        <v>80</v>
      </c>
      <c r="L29" s="4">
        <v>87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52.428571428571431</v>
      </c>
      <c r="V29" s="1"/>
    </row>
    <row r="30" spans="2:22" x14ac:dyDescent="0.3">
      <c r="B30" s="6">
        <f t="shared" si="1"/>
        <v>22</v>
      </c>
      <c r="C30" s="6" t="s">
        <v>201</v>
      </c>
      <c r="D30" s="16" t="s">
        <v>99</v>
      </c>
      <c r="E30" s="17"/>
      <c r="F30" s="17"/>
      <c r="G30" s="17"/>
      <c r="H30" s="17"/>
      <c r="I30" s="18"/>
      <c r="J30" s="4">
        <v>100</v>
      </c>
      <c r="K30" s="4">
        <v>71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53</v>
      </c>
      <c r="V30" s="1"/>
    </row>
    <row r="31" spans="2:22" x14ac:dyDescent="0.3">
      <c r="B31" s="6">
        <f t="shared" si="1"/>
        <v>23</v>
      </c>
      <c r="C31" s="6" t="s">
        <v>202</v>
      </c>
      <c r="D31" s="16" t="s">
        <v>100</v>
      </c>
      <c r="E31" s="17"/>
      <c r="F31" s="17"/>
      <c r="G31" s="17"/>
      <c r="H31" s="17"/>
      <c r="I31" s="18"/>
      <c r="J31" s="4">
        <v>95</v>
      </c>
      <c r="K31" s="33">
        <v>70</v>
      </c>
      <c r="L31" s="4">
        <v>90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50.714285714285715</v>
      </c>
      <c r="V31" s="1"/>
    </row>
    <row r="32" spans="2:22" x14ac:dyDescent="0.3">
      <c r="B32" s="6">
        <f t="shared" si="1"/>
        <v>24</v>
      </c>
      <c r="C32" s="6" t="s">
        <v>203</v>
      </c>
      <c r="D32" s="16" t="s">
        <v>101</v>
      </c>
      <c r="E32" s="17"/>
      <c r="F32" s="17"/>
      <c r="G32" s="17"/>
      <c r="H32" s="17"/>
      <c r="I32" s="18"/>
      <c r="J32" s="31">
        <v>64</v>
      </c>
      <c r="K32" s="33">
        <v>70</v>
      </c>
      <c r="L32" s="33">
        <v>70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39.142857142857146</v>
      </c>
      <c r="V32" s="1"/>
    </row>
    <row r="33" spans="2:22" x14ac:dyDescent="0.3">
      <c r="B33" s="6">
        <f t="shared" si="1"/>
        <v>25</v>
      </c>
      <c r="C33" s="6" t="s">
        <v>204</v>
      </c>
      <c r="D33" s="16" t="s">
        <v>102</v>
      </c>
      <c r="E33" s="17"/>
      <c r="F33" s="17"/>
      <c r="G33" s="17"/>
      <c r="H33" s="17"/>
      <c r="I33" s="18"/>
      <c r="J33" s="4">
        <v>85</v>
      </c>
      <c r="K33" s="33">
        <v>70</v>
      </c>
      <c r="L33" s="33">
        <v>70</v>
      </c>
      <c r="M33" s="4">
        <v>80</v>
      </c>
      <c r="N33" s="4">
        <v>0</v>
      </c>
      <c r="O33" s="4">
        <v>0</v>
      </c>
      <c r="P33" s="4">
        <v>0</v>
      </c>
      <c r="Q33" s="10">
        <f t="shared" si="0"/>
        <v>43.571428571428569</v>
      </c>
      <c r="V33" s="1"/>
    </row>
    <row r="34" spans="2:22" x14ac:dyDescent="0.3">
      <c r="B34" s="6">
        <f t="shared" si="1"/>
        <v>26</v>
      </c>
      <c r="C34" s="6" t="s">
        <v>205</v>
      </c>
      <c r="D34" s="16" t="s">
        <v>103</v>
      </c>
      <c r="E34" s="17"/>
      <c r="F34" s="17"/>
      <c r="G34" s="17"/>
      <c r="H34" s="17"/>
      <c r="I34" s="18"/>
      <c r="J34" s="4">
        <v>84</v>
      </c>
      <c r="K34" s="4">
        <v>82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52.285714285714285</v>
      </c>
      <c r="V34" s="1"/>
    </row>
    <row r="35" spans="2:22" x14ac:dyDescent="0.3">
      <c r="B35" s="6">
        <f t="shared" si="1"/>
        <v>27</v>
      </c>
      <c r="C35" s="6" t="s">
        <v>206</v>
      </c>
      <c r="D35" s="16" t="s">
        <v>104</v>
      </c>
      <c r="E35" s="17"/>
      <c r="F35" s="17"/>
      <c r="G35" s="17"/>
      <c r="H35" s="17"/>
      <c r="I35" s="18"/>
      <c r="J35" s="31">
        <v>55</v>
      </c>
      <c r="K35" s="4">
        <v>82</v>
      </c>
      <c r="L35" s="4">
        <v>76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44.714285714285715</v>
      </c>
      <c r="V35" s="1"/>
    </row>
    <row r="36" spans="2:22" x14ac:dyDescent="0.3">
      <c r="B36" s="6">
        <f t="shared" si="1"/>
        <v>28</v>
      </c>
      <c r="C36" s="6" t="s">
        <v>207</v>
      </c>
      <c r="D36" s="16" t="s">
        <v>105</v>
      </c>
      <c r="E36" s="17"/>
      <c r="F36" s="17"/>
      <c r="G36" s="17"/>
      <c r="H36" s="17"/>
      <c r="I36" s="18"/>
      <c r="J36" s="4">
        <v>83</v>
      </c>
      <c r="K36" s="4">
        <v>91</v>
      </c>
      <c r="L36" s="4">
        <v>70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49.142857142857146</v>
      </c>
      <c r="V36" s="1"/>
    </row>
    <row r="37" spans="2:22" x14ac:dyDescent="0.3">
      <c r="B37" s="6">
        <f t="shared" si="1"/>
        <v>29</v>
      </c>
      <c r="C37" s="6" t="s">
        <v>208</v>
      </c>
      <c r="D37" s="16" t="s">
        <v>106</v>
      </c>
      <c r="E37" s="17"/>
      <c r="F37" s="17"/>
      <c r="G37" s="17"/>
      <c r="H37" s="17"/>
      <c r="I37" s="18"/>
      <c r="J37" s="4">
        <v>94</v>
      </c>
      <c r="K37" s="4">
        <v>71</v>
      </c>
      <c r="L37" s="4">
        <v>100</v>
      </c>
      <c r="M37" s="4">
        <v>75</v>
      </c>
      <c r="N37" s="4">
        <v>0</v>
      </c>
      <c r="O37" s="4">
        <v>0</v>
      </c>
      <c r="P37" s="4">
        <v>0</v>
      </c>
      <c r="Q37" s="10">
        <f t="shared" si="0"/>
        <v>48.571428571428569</v>
      </c>
      <c r="V37" s="1"/>
    </row>
    <row r="38" spans="2:22" x14ac:dyDescent="0.3">
      <c r="B38" s="6">
        <f t="shared" si="1"/>
        <v>30</v>
      </c>
      <c r="C38" s="6" t="s">
        <v>209</v>
      </c>
      <c r="D38" s="16" t="s">
        <v>107</v>
      </c>
      <c r="E38" s="17"/>
      <c r="F38" s="17"/>
      <c r="G38" s="17"/>
      <c r="H38" s="17"/>
      <c r="I38" s="18"/>
      <c r="J38" s="4">
        <v>87</v>
      </c>
      <c r="K38" s="4">
        <v>84</v>
      </c>
      <c r="L38" s="4">
        <v>99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52.857142857142854</v>
      </c>
      <c r="V38" s="1"/>
    </row>
    <row r="39" spans="2:22" x14ac:dyDescent="0.3">
      <c r="B39" s="6">
        <f t="shared" si="1"/>
        <v>31</v>
      </c>
      <c r="C39" s="6" t="s">
        <v>210</v>
      </c>
      <c r="D39" s="28" t="s">
        <v>108</v>
      </c>
      <c r="E39" s="29"/>
      <c r="F39" s="29"/>
      <c r="G39" s="29"/>
      <c r="H39" s="29"/>
      <c r="I39" s="30"/>
      <c r="J39" s="31">
        <v>60</v>
      </c>
      <c r="K39" s="31">
        <v>57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7">
        <f t="shared" si="0"/>
        <v>16.714285714285715</v>
      </c>
      <c r="V39" s="36"/>
    </row>
    <row r="40" spans="2:22" x14ac:dyDescent="0.3">
      <c r="B40" s="6">
        <f t="shared" si="1"/>
        <v>32</v>
      </c>
      <c r="C40" s="6" t="s">
        <v>211</v>
      </c>
      <c r="D40" s="28" t="s">
        <v>109</v>
      </c>
      <c r="E40" s="29"/>
      <c r="F40" s="29"/>
      <c r="G40" s="29"/>
      <c r="H40" s="29"/>
      <c r="I40" s="30"/>
      <c r="J40" s="4">
        <v>80</v>
      </c>
      <c r="K40" s="33">
        <v>70</v>
      </c>
      <c r="L40" s="4">
        <v>72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46</v>
      </c>
      <c r="V40" s="1"/>
    </row>
    <row r="41" spans="2:22" x14ac:dyDescent="0.3">
      <c r="B41" s="6">
        <f t="shared" si="1"/>
        <v>33</v>
      </c>
      <c r="C41" s="6" t="s">
        <v>212</v>
      </c>
      <c r="D41" s="28" t="s">
        <v>110</v>
      </c>
      <c r="E41" s="29"/>
      <c r="F41" s="29"/>
      <c r="G41" s="29"/>
      <c r="H41" s="29"/>
      <c r="I41" s="30"/>
      <c r="J41" s="4">
        <v>93</v>
      </c>
      <c r="K41" s="4">
        <v>76</v>
      </c>
      <c r="L41" s="33">
        <v>70</v>
      </c>
      <c r="M41" s="4">
        <v>100</v>
      </c>
      <c r="N41" s="4">
        <v>0</v>
      </c>
      <c r="O41" s="4">
        <v>0</v>
      </c>
      <c r="P41" s="4">
        <v>0</v>
      </c>
      <c r="Q41" s="10">
        <f t="shared" si="0"/>
        <v>48.428571428571431</v>
      </c>
      <c r="V41" s="1"/>
    </row>
    <row r="42" spans="2:22" x14ac:dyDescent="0.3">
      <c r="B42" s="6">
        <f t="shared" si="1"/>
        <v>34</v>
      </c>
      <c r="C42" s="6" t="s">
        <v>213</v>
      </c>
      <c r="D42" s="28" t="s">
        <v>111</v>
      </c>
      <c r="E42" s="29"/>
      <c r="F42" s="29"/>
      <c r="G42" s="29"/>
      <c r="H42" s="29"/>
      <c r="I42" s="30"/>
      <c r="J42" s="31">
        <v>60</v>
      </c>
      <c r="K42" s="4">
        <v>73</v>
      </c>
      <c r="L42" s="4">
        <v>82</v>
      </c>
      <c r="M42" s="4">
        <v>100</v>
      </c>
      <c r="N42" s="4">
        <v>0</v>
      </c>
      <c r="O42" s="4">
        <v>0</v>
      </c>
      <c r="P42" s="4">
        <v>0</v>
      </c>
      <c r="Q42" s="10">
        <f t="shared" si="0"/>
        <v>45</v>
      </c>
      <c r="V42" s="1"/>
    </row>
    <row r="43" spans="2:22" x14ac:dyDescent="0.3">
      <c r="B43" s="6">
        <f t="shared" si="1"/>
        <v>35</v>
      </c>
      <c r="C43" s="6" t="s">
        <v>214</v>
      </c>
      <c r="D43" s="28" t="s">
        <v>112</v>
      </c>
      <c r="E43" s="29"/>
      <c r="F43" s="29"/>
      <c r="G43" s="29"/>
      <c r="H43" s="29"/>
      <c r="I43" s="30"/>
      <c r="J43" s="4">
        <v>100</v>
      </c>
      <c r="K43" s="4">
        <v>100</v>
      </c>
      <c r="L43" s="4">
        <v>100</v>
      </c>
      <c r="M43" s="4">
        <v>100</v>
      </c>
      <c r="N43" s="4">
        <v>0</v>
      </c>
      <c r="O43" s="4">
        <v>0</v>
      </c>
      <c r="P43" s="4">
        <v>0</v>
      </c>
      <c r="Q43" s="10">
        <f t="shared" si="0"/>
        <v>57.142857142857146</v>
      </c>
      <c r="V43" s="36"/>
    </row>
    <row r="44" spans="2:22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  <c r="V44" s="1"/>
    </row>
    <row r="45" spans="2:22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  <c r="V45" s="1"/>
    </row>
    <row r="46" spans="2:22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  <c r="V46" s="1"/>
    </row>
    <row r="47" spans="2:22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  <c r="V47" s="1"/>
    </row>
    <row r="48" spans="2:22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  <c r="V48" s="36"/>
    </row>
    <row r="49" spans="2:22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  <c r="V49" s="36"/>
    </row>
    <row r="50" spans="2:22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3"/>
        <v>0</v>
      </c>
      <c r="V50" s="1"/>
    </row>
    <row r="51" spans="2:22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3"/>
        <v>0</v>
      </c>
      <c r="V51" s="1"/>
    </row>
    <row r="52" spans="2:22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3"/>
        <v>0</v>
      </c>
      <c r="V52" s="1"/>
    </row>
    <row r="53" spans="2:22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  <c r="V53" s="1"/>
    </row>
    <row r="54" spans="2:22" x14ac:dyDescent="0.3">
      <c r="C54" s="38"/>
      <c r="D54" s="38"/>
      <c r="E54" s="1"/>
      <c r="H54" s="53" t="s">
        <v>19</v>
      </c>
      <c r="I54" s="53"/>
      <c r="J54" s="11">
        <f>COUNTIF(J9:J53,"&gt;=70")</f>
        <v>29</v>
      </c>
      <c r="K54" s="11">
        <f t="shared" ref="K54:P54" si="4">COUNTIF(K9:K53,"&gt;=70")</f>
        <v>34</v>
      </c>
      <c r="L54" s="11">
        <f t="shared" si="4"/>
        <v>34</v>
      </c>
      <c r="M54" s="11">
        <f t="shared" si="4"/>
        <v>34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  <c r="V54" s="1"/>
    </row>
    <row r="55" spans="2:22" x14ac:dyDescent="0.3">
      <c r="C55" s="38"/>
      <c r="D55" s="38"/>
      <c r="E55" s="8"/>
      <c r="H55" s="54" t="s">
        <v>20</v>
      </c>
      <c r="I55" s="54"/>
      <c r="J55" s="12">
        <f>COUNTIF(J9:J53,"&lt;70")</f>
        <v>6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</v>
      </c>
      <c r="N55" s="12">
        <f t="shared" si="6"/>
        <v>35</v>
      </c>
      <c r="O55" s="12">
        <f t="shared" si="6"/>
        <v>35</v>
      </c>
      <c r="P55" s="12">
        <f t="shared" si="6"/>
        <v>35</v>
      </c>
      <c r="Q55" s="12">
        <f t="shared" si="6"/>
        <v>45</v>
      </c>
      <c r="V55" s="34"/>
    </row>
    <row r="56" spans="2:22" x14ac:dyDescent="0.3">
      <c r="C56" s="38"/>
      <c r="D56" s="38"/>
      <c r="E56" s="38"/>
      <c r="H56" s="54" t="s">
        <v>21</v>
      </c>
      <c r="I56" s="54"/>
      <c r="J56" s="12">
        <f>COUNT(J9:J53)</f>
        <v>35</v>
      </c>
      <c r="K56" s="12">
        <f t="shared" ref="K56:Q56" si="7">COUNT(K9:K53)</f>
        <v>35</v>
      </c>
      <c r="L56" s="12">
        <f t="shared" si="7"/>
        <v>35</v>
      </c>
      <c r="M56" s="12">
        <f t="shared" si="7"/>
        <v>35</v>
      </c>
      <c r="N56" s="12">
        <f t="shared" si="7"/>
        <v>35</v>
      </c>
      <c r="O56" s="12">
        <f t="shared" si="7"/>
        <v>35</v>
      </c>
      <c r="P56" s="12">
        <f t="shared" si="7"/>
        <v>35</v>
      </c>
      <c r="Q56" s="12">
        <f t="shared" si="7"/>
        <v>45</v>
      </c>
      <c r="V56" s="1"/>
    </row>
    <row r="57" spans="2:22" x14ac:dyDescent="0.3">
      <c r="C57" s="38"/>
      <c r="D57" s="38"/>
      <c r="E57" s="1"/>
      <c r="H57" s="55" t="s">
        <v>16</v>
      </c>
      <c r="I57" s="55"/>
      <c r="J57" s="13">
        <f>J54/J56</f>
        <v>0.82857142857142863</v>
      </c>
      <c r="K57" s="14">
        <f t="shared" ref="K57:Q57" si="8">K54/K56</f>
        <v>0.97142857142857142</v>
      </c>
      <c r="L57" s="14">
        <f t="shared" si="8"/>
        <v>0.97142857142857142</v>
      </c>
      <c r="M57" s="14">
        <f t="shared" si="8"/>
        <v>0.97142857142857142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  <c r="V57" s="36"/>
    </row>
    <row r="58" spans="2:22" x14ac:dyDescent="0.3">
      <c r="C58" s="38"/>
      <c r="D58" s="38"/>
      <c r="E58" s="1"/>
      <c r="H58" s="55" t="s">
        <v>17</v>
      </c>
      <c r="I58" s="55"/>
      <c r="J58" s="13">
        <f>J55/J56</f>
        <v>0.17142857142857143</v>
      </c>
      <c r="K58" s="13">
        <f t="shared" ref="K58:Q58" si="9">K55/K56</f>
        <v>2.8571428571428571E-2</v>
      </c>
      <c r="L58" s="14">
        <f t="shared" si="9"/>
        <v>2.8571428571428571E-2</v>
      </c>
      <c r="M58" s="14">
        <f t="shared" si="9"/>
        <v>2.8571428571428571E-2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  <c r="V58" s="1"/>
    </row>
    <row r="59" spans="2:22" x14ac:dyDescent="0.3">
      <c r="C59" s="38"/>
      <c r="D59" s="38"/>
      <c r="E59" s="8"/>
      <c r="V59" s="1"/>
    </row>
    <row r="60" spans="2:22" x14ac:dyDescent="0.3">
      <c r="C60" s="1"/>
      <c r="D60" s="1"/>
      <c r="E60" s="8"/>
      <c r="V60" s="1"/>
    </row>
    <row r="61" spans="2:22" x14ac:dyDescent="0.3">
      <c r="J61" s="56"/>
      <c r="K61" s="56"/>
      <c r="L61" s="56"/>
      <c r="M61" s="56"/>
      <c r="N61" s="56"/>
      <c r="O61" s="56"/>
      <c r="P61" s="56"/>
      <c r="V61" s="1"/>
    </row>
    <row r="62" spans="2:22" x14ac:dyDescent="0.3">
      <c r="J62" s="50" t="s">
        <v>18</v>
      </c>
      <c r="K62" s="50"/>
      <c r="L62" s="50"/>
      <c r="M62" s="50"/>
      <c r="N62" s="50"/>
      <c r="O62" s="50"/>
      <c r="P62" s="50"/>
      <c r="V62" s="1"/>
    </row>
    <row r="63" spans="2:22" x14ac:dyDescent="0.3">
      <c r="V63" s="1"/>
    </row>
  </sheetData>
  <mergeCells count="3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Normal="100" workbookViewId="0">
      <selection activeCell="S11" sqref="S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">
      <c r="C4" t="s">
        <v>0</v>
      </c>
      <c r="D4" s="57" t="s">
        <v>25</v>
      </c>
      <c r="E4" s="57"/>
      <c r="F4" s="57"/>
      <c r="G4" s="57"/>
      <c r="I4" t="s">
        <v>1</v>
      </c>
      <c r="J4" s="47" t="s">
        <v>26</v>
      </c>
      <c r="K4" s="47"/>
      <c r="M4" t="s">
        <v>2</v>
      </c>
      <c r="N4" s="48">
        <v>45275</v>
      </c>
      <c r="O4" s="4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7" t="s">
        <v>76</v>
      </c>
      <c r="E6" s="47"/>
      <c r="F6" s="47"/>
      <c r="G6" s="47"/>
      <c r="I6" s="38" t="s">
        <v>22</v>
      </c>
      <c r="J6" s="38"/>
      <c r="K6" s="51" t="s">
        <v>24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215</v>
      </c>
      <c r="D9" s="63" t="s">
        <v>115</v>
      </c>
      <c r="E9" s="64" t="s">
        <v>115</v>
      </c>
      <c r="F9" s="64" t="s">
        <v>115</v>
      </c>
      <c r="G9" s="64" t="s">
        <v>115</v>
      </c>
      <c r="H9" s="64" t="s">
        <v>115</v>
      </c>
      <c r="I9" s="65" t="s">
        <v>115</v>
      </c>
      <c r="J9" s="4">
        <v>98</v>
      </c>
      <c r="K9" s="4">
        <v>77</v>
      </c>
      <c r="L9" s="4">
        <v>100</v>
      </c>
      <c r="M9" s="35">
        <v>60</v>
      </c>
      <c r="N9" s="4">
        <v>95</v>
      </c>
      <c r="O9" s="4">
        <v>0</v>
      </c>
      <c r="P9" s="4">
        <v>0</v>
      </c>
      <c r="Q9" s="10">
        <f>SUM(J9:P9)/7</f>
        <v>61.428571428571431</v>
      </c>
    </row>
    <row r="10" spans="2:18" x14ac:dyDescent="0.3">
      <c r="B10" s="6">
        <f>B9+1</f>
        <v>2</v>
      </c>
      <c r="C10" s="6" t="s">
        <v>216</v>
      </c>
      <c r="D10" s="63" t="s">
        <v>116</v>
      </c>
      <c r="E10" s="64" t="s">
        <v>116</v>
      </c>
      <c r="F10" s="64" t="s">
        <v>116</v>
      </c>
      <c r="G10" s="64" t="s">
        <v>116</v>
      </c>
      <c r="H10" s="64" t="s">
        <v>116</v>
      </c>
      <c r="I10" s="65" t="s">
        <v>116</v>
      </c>
      <c r="J10" s="4">
        <v>100</v>
      </c>
      <c r="K10" s="4">
        <v>97</v>
      </c>
      <c r="L10" s="31">
        <v>60</v>
      </c>
      <c r="M10" s="4">
        <v>100</v>
      </c>
      <c r="N10" s="4">
        <v>95</v>
      </c>
      <c r="O10" s="4">
        <v>0</v>
      </c>
      <c r="P10" s="4">
        <v>0</v>
      </c>
      <c r="Q10" s="10">
        <f t="shared" ref="Q10:Q48" si="0">SUM(J10:P10)/7</f>
        <v>64.571428571428569</v>
      </c>
    </row>
    <row r="11" spans="2:18" x14ac:dyDescent="0.3">
      <c r="B11" s="6">
        <f t="shared" ref="B11:B53" si="1">B10+1</f>
        <v>3</v>
      </c>
      <c r="C11" s="6" t="s">
        <v>217</v>
      </c>
      <c r="D11" s="63" t="s">
        <v>117</v>
      </c>
      <c r="E11" s="64" t="s">
        <v>117</v>
      </c>
      <c r="F11" s="64" t="s">
        <v>117</v>
      </c>
      <c r="G11" s="64" t="s">
        <v>117</v>
      </c>
      <c r="H11" s="64" t="s">
        <v>117</v>
      </c>
      <c r="I11" s="65" t="s">
        <v>117</v>
      </c>
      <c r="J11" s="4">
        <v>92</v>
      </c>
      <c r="K11" s="4">
        <v>100</v>
      </c>
      <c r="L11" s="4">
        <v>100</v>
      </c>
      <c r="M11" s="4">
        <v>100</v>
      </c>
      <c r="N11" s="4">
        <v>95</v>
      </c>
      <c r="O11" s="4">
        <v>0</v>
      </c>
      <c r="P11" s="4">
        <v>0</v>
      </c>
      <c r="Q11" s="10">
        <f t="shared" si="0"/>
        <v>69.571428571428569</v>
      </c>
    </row>
    <row r="12" spans="2:18" x14ac:dyDescent="0.3">
      <c r="B12" s="6">
        <f t="shared" si="1"/>
        <v>4</v>
      </c>
      <c r="C12" s="6" t="s">
        <v>218</v>
      </c>
      <c r="D12" s="63" t="s">
        <v>118</v>
      </c>
      <c r="E12" s="64" t="s">
        <v>118</v>
      </c>
      <c r="F12" s="64" t="s">
        <v>118</v>
      </c>
      <c r="G12" s="64" t="s">
        <v>118</v>
      </c>
      <c r="H12" s="64" t="s">
        <v>118</v>
      </c>
      <c r="I12" s="65" t="s">
        <v>118</v>
      </c>
      <c r="J12" s="4">
        <v>96</v>
      </c>
      <c r="K12" s="4">
        <v>97</v>
      </c>
      <c r="L12" s="4">
        <v>84</v>
      </c>
      <c r="M12" s="4">
        <v>96</v>
      </c>
      <c r="N12" s="4">
        <v>90</v>
      </c>
      <c r="O12" s="4">
        <v>0</v>
      </c>
      <c r="P12" s="4">
        <v>0</v>
      </c>
      <c r="Q12" s="10">
        <f t="shared" si="0"/>
        <v>66.142857142857139</v>
      </c>
    </row>
    <row r="13" spans="2:18" x14ac:dyDescent="0.3">
      <c r="B13" s="6">
        <f t="shared" si="1"/>
        <v>5</v>
      </c>
      <c r="C13" s="6" t="s">
        <v>219</v>
      </c>
      <c r="D13" s="60" t="s">
        <v>119</v>
      </c>
      <c r="E13" s="61" t="s">
        <v>119</v>
      </c>
      <c r="F13" s="61" t="s">
        <v>119</v>
      </c>
      <c r="G13" s="61" t="s">
        <v>119</v>
      </c>
      <c r="H13" s="61" t="s">
        <v>119</v>
      </c>
      <c r="I13" s="62" t="s">
        <v>119</v>
      </c>
      <c r="J13" s="4">
        <v>100</v>
      </c>
      <c r="K13" s="4">
        <v>97</v>
      </c>
      <c r="L13" s="4">
        <v>100</v>
      </c>
      <c r="M13" s="31">
        <v>60</v>
      </c>
      <c r="N13" s="4">
        <v>90</v>
      </c>
      <c r="O13" s="4">
        <v>0</v>
      </c>
      <c r="P13" s="4">
        <v>0</v>
      </c>
      <c r="Q13" s="10">
        <f t="shared" si="0"/>
        <v>63.857142857142854</v>
      </c>
    </row>
    <row r="14" spans="2:18" x14ac:dyDescent="0.3">
      <c r="B14" s="6">
        <f t="shared" si="1"/>
        <v>6</v>
      </c>
      <c r="C14" s="6" t="s">
        <v>220</v>
      </c>
      <c r="D14" s="60" t="s">
        <v>120</v>
      </c>
      <c r="E14" s="61" t="s">
        <v>120</v>
      </c>
      <c r="F14" s="61" t="s">
        <v>120</v>
      </c>
      <c r="G14" s="61" t="s">
        <v>120</v>
      </c>
      <c r="H14" s="61" t="s">
        <v>120</v>
      </c>
      <c r="I14" s="62" t="s">
        <v>120</v>
      </c>
      <c r="J14" s="4">
        <v>91</v>
      </c>
      <c r="K14" s="4">
        <v>100</v>
      </c>
      <c r="L14" s="4">
        <v>100</v>
      </c>
      <c r="M14" s="4">
        <v>85</v>
      </c>
      <c r="N14" s="4">
        <v>95</v>
      </c>
      <c r="O14" s="4">
        <v>0</v>
      </c>
      <c r="P14" s="4">
        <v>0</v>
      </c>
      <c r="Q14" s="10">
        <f t="shared" si="0"/>
        <v>67.285714285714292</v>
      </c>
    </row>
    <row r="15" spans="2:18" x14ac:dyDescent="0.3">
      <c r="B15" s="6">
        <f t="shared" si="1"/>
        <v>7</v>
      </c>
      <c r="C15" s="6" t="s">
        <v>221</v>
      </c>
      <c r="D15" s="60" t="s">
        <v>121</v>
      </c>
      <c r="E15" s="61" t="s">
        <v>121</v>
      </c>
      <c r="F15" s="61" t="s">
        <v>121</v>
      </c>
      <c r="G15" s="61" t="s">
        <v>121</v>
      </c>
      <c r="H15" s="61" t="s">
        <v>121</v>
      </c>
      <c r="I15" s="62" t="s">
        <v>121</v>
      </c>
      <c r="J15" s="4">
        <v>86</v>
      </c>
      <c r="K15" s="4">
        <v>95</v>
      </c>
      <c r="L15" s="4">
        <v>100</v>
      </c>
      <c r="M15" s="4">
        <v>100</v>
      </c>
      <c r="N15" s="4">
        <v>95</v>
      </c>
      <c r="O15" s="4">
        <v>0</v>
      </c>
      <c r="P15" s="4">
        <v>0</v>
      </c>
      <c r="Q15" s="10">
        <f t="shared" si="0"/>
        <v>68</v>
      </c>
    </row>
    <row r="16" spans="2:18" x14ac:dyDescent="0.3">
      <c r="B16" s="6">
        <f t="shared" si="1"/>
        <v>8</v>
      </c>
      <c r="C16" s="6" t="s">
        <v>222</v>
      </c>
      <c r="D16" s="60" t="s">
        <v>122</v>
      </c>
      <c r="E16" s="61" t="s">
        <v>122</v>
      </c>
      <c r="F16" s="61" t="s">
        <v>122</v>
      </c>
      <c r="G16" s="61" t="s">
        <v>122</v>
      </c>
      <c r="H16" s="61" t="s">
        <v>122</v>
      </c>
      <c r="I16" s="62" t="s">
        <v>122</v>
      </c>
      <c r="J16" s="4">
        <v>98</v>
      </c>
      <c r="K16" s="4">
        <v>89</v>
      </c>
      <c r="L16" s="4">
        <v>95</v>
      </c>
      <c r="M16" s="4">
        <v>100</v>
      </c>
      <c r="N16" s="4">
        <v>95</v>
      </c>
      <c r="O16" s="4">
        <v>0</v>
      </c>
      <c r="P16" s="4">
        <v>0</v>
      </c>
      <c r="Q16" s="10">
        <f t="shared" si="0"/>
        <v>68.142857142857139</v>
      </c>
    </row>
    <row r="17" spans="2:17" x14ac:dyDescent="0.3">
      <c r="B17" s="6">
        <f t="shared" si="1"/>
        <v>9</v>
      </c>
      <c r="C17" s="6" t="s">
        <v>223</v>
      </c>
      <c r="D17" s="60" t="s">
        <v>123</v>
      </c>
      <c r="E17" s="61" t="s">
        <v>123</v>
      </c>
      <c r="F17" s="61" t="s">
        <v>123</v>
      </c>
      <c r="G17" s="61" t="s">
        <v>123</v>
      </c>
      <c r="H17" s="61" t="s">
        <v>123</v>
      </c>
      <c r="I17" s="62" t="s">
        <v>123</v>
      </c>
      <c r="J17" s="4">
        <v>95</v>
      </c>
      <c r="K17" s="4">
        <v>87</v>
      </c>
      <c r="L17" s="4">
        <v>98</v>
      </c>
      <c r="M17" s="4">
        <v>86</v>
      </c>
      <c r="N17" s="4">
        <v>95</v>
      </c>
      <c r="O17" s="4">
        <v>0</v>
      </c>
      <c r="P17" s="4">
        <v>0</v>
      </c>
      <c r="Q17" s="10">
        <f t="shared" si="0"/>
        <v>65.857142857142861</v>
      </c>
    </row>
    <row r="18" spans="2:17" x14ac:dyDescent="0.3">
      <c r="B18" s="6">
        <f t="shared" si="1"/>
        <v>10</v>
      </c>
      <c r="C18" s="6" t="s">
        <v>224</v>
      </c>
      <c r="D18" s="60" t="s">
        <v>124</v>
      </c>
      <c r="E18" s="61" t="s">
        <v>124</v>
      </c>
      <c r="F18" s="61" t="s">
        <v>124</v>
      </c>
      <c r="G18" s="61" t="s">
        <v>124</v>
      </c>
      <c r="H18" s="61" t="s">
        <v>124</v>
      </c>
      <c r="I18" s="62" t="s">
        <v>124</v>
      </c>
      <c r="J18" s="4">
        <v>100</v>
      </c>
      <c r="K18" s="4">
        <v>100</v>
      </c>
      <c r="L18" s="4">
        <v>100</v>
      </c>
      <c r="M18" s="4">
        <v>100</v>
      </c>
      <c r="N18" s="4">
        <v>95</v>
      </c>
      <c r="O18" s="4">
        <v>0</v>
      </c>
      <c r="P18" s="4">
        <v>0</v>
      </c>
      <c r="Q18" s="10">
        <f t="shared" si="0"/>
        <v>70.714285714285708</v>
      </c>
    </row>
    <row r="19" spans="2:17" x14ac:dyDescent="0.3">
      <c r="B19" s="6">
        <f t="shared" si="1"/>
        <v>11</v>
      </c>
      <c r="C19" s="6" t="s">
        <v>225</v>
      </c>
      <c r="D19" s="60" t="s">
        <v>125</v>
      </c>
      <c r="E19" s="61" t="s">
        <v>125</v>
      </c>
      <c r="F19" s="61" t="s">
        <v>125</v>
      </c>
      <c r="G19" s="61" t="s">
        <v>125</v>
      </c>
      <c r="H19" s="61" t="s">
        <v>125</v>
      </c>
      <c r="I19" s="62" t="s">
        <v>125</v>
      </c>
      <c r="J19" s="4">
        <v>100</v>
      </c>
      <c r="K19" s="4">
        <v>100</v>
      </c>
      <c r="L19" s="4">
        <v>100</v>
      </c>
      <c r="M19" s="31">
        <v>60</v>
      </c>
      <c r="N19" s="4">
        <v>95</v>
      </c>
      <c r="O19" s="4">
        <v>0</v>
      </c>
      <c r="P19" s="4">
        <v>0</v>
      </c>
      <c r="Q19" s="10">
        <f t="shared" si="0"/>
        <v>65</v>
      </c>
    </row>
    <row r="20" spans="2:17" x14ac:dyDescent="0.3">
      <c r="B20" s="6">
        <f t="shared" si="1"/>
        <v>12</v>
      </c>
      <c r="C20" s="6" t="s">
        <v>226</v>
      </c>
      <c r="D20" s="60" t="s">
        <v>126</v>
      </c>
      <c r="E20" s="61" t="s">
        <v>126</v>
      </c>
      <c r="F20" s="61" t="s">
        <v>126</v>
      </c>
      <c r="G20" s="61" t="s">
        <v>126</v>
      </c>
      <c r="H20" s="61" t="s">
        <v>126</v>
      </c>
      <c r="I20" s="62" t="s">
        <v>126</v>
      </c>
      <c r="J20" s="4">
        <v>100</v>
      </c>
      <c r="K20" s="31">
        <v>57</v>
      </c>
      <c r="L20" s="4">
        <v>100</v>
      </c>
      <c r="M20" s="31">
        <v>60</v>
      </c>
      <c r="N20" s="4">
        <v>90</v>
      </c>
      <c r="O20" s="4">
        <v>0</v>
      </c>
      <c r="P20" s="4">
        <v>0</v>
      </c>
      <c r="Q20" s="10">
        <f t="shared" si="0"/>
        <v>58.142857142857146</v>
      </c>
    </row>
    <row r="21" spans="2:17" x14ac:dyDescent="0.3">
      <c r="B21" s="6">
        <f t="shared" si="1"/>
        <v>13</v>
      </c>
      <c r="C21" s="6" t="s">
        <v>227</v>
      </c>
      <c r="D21" s="60" t="s">
        <v>127</v>
      </c>
      <c r="E21" s="61" t="s">
        <v>127</v>
      </c>
      <c r="F21" s="61" t="s">
        <v>127</v>
      </c>
      <c r="G21" s="61" t="s">
        <v>127</v>
      </c>
      <c r="H21" s="61" t="s">
        <v>127</v>
      </c>
      <c r="I21" s="62" t="s">
        <v>127</v>
      </c>
      <c r="J21" s="4">
        <v>95</v>
      </c>
      <c r="K21" s="4">
        <v>97</v>
      </c>
      <c r="L21" s="4">
        <v>100</v>
      </c>
      <c r="M21" s="31">
        <v>45</v>
      </c>
      <c r="N21" s="4">
        <v>95</v>
      </c>
      <c r="O21" s="4">
        <v>0</v>
      </c>
      <c r="P21" s="4">
        <v>0</v>
      </c>
      <c r="Q21" s="10">
        <f t="shared" si="0"/>
        <v>61.714285714285715</v>
      </c>
    </row>
    <row r="22" spans="2:17" x14ac:dyDescent="0.3">
      <c r="B22" s="6">
        <f t="shared" si="1"/>
        <v>14</v>
      </c>
      <c r="C22" s="6" t="s">
        <v>228</v>
      </c>
      <c r="D22" s="60" t="s">
        <v>128</v>
      </c>
      <c r="E22" s="61" t="s">
        <v>128</v>
      </c>
      <c r="F22" s="61" t="s">
        <v>128</v>
      </c>
      <c r="G22" s="61" t="s">
        <v>128</v>
      </c>
      <c r="H22" s="61" t="s">
        <v>128</v>
      </c>
      <c r="I22" s="62" t="s">
        <v>128</v>
      </c>
      <c r="J22" s="4">
        <v>86</v>
      </c>
      <c r="K22" s="4">
        <v>97</v>
      </c>
      <c r="L22" s="4">
        <v>100</v>
      </c>
      <c r="M22" s="4">
        <v>98</v>
      </c>
      <c r="N22" s="4">
        <v>95</v>
      </c>
      <c r="O22" s="4">
        <v>0</v>
      </c>
      <c r="P22" s="4">
        <v>0</v>
      </c>
      <c r="Q22" s="10">
        <f t="shared" si="0"/>
        <v>68</v>
      </c>
    </row>
    <row r="23" spans="2:17" x14ac:dyDescent="0.3">
      <c r="B23" s="6">
        <f t="shared" si="1"/>
        <v>15</v>
      </c>
      <c r="C23" s="6" t="s">
        <v>229</v>
      </c>
      <c r="D23" s="60" t="s">
        <v>129</v>
      </c>
      <c r="E23" s="61" t="s">
        <v>129</v>
      </c>
      <c r="F23" s="61" t="s">
        <v>129</v>
      </c>
      <c r="G23" s="61" t="s">
        <v>129</v>
      </c>
      <c r="H23" s="61" t="s">
        <v>129</v>
      </c>
      <c r="I23" s="62" t="s">
        <v>129</v>
      </c>
      <c r="J23" s="4">
        <v>81</v>
      </c>
      <c r="K23" s="4">
        <v>97</v>
      </c>
      <c r="L23" s="4">
        <v>84</v>
      </c>
      <c r="M23" s="4">
        <v>77</v>
      </c>
      <c r="N23" s="4">
        <v>95</v>
      </c>
      <c r="O23" s="4">
        <v>0</v>
      </c>
      <c r="P23" s="4">
        <v>0</v>
      </c>
      <c r="Q23" s="10">
        <f t="shared" si="0"/>
        <v>62</v>
      </c>
    </row>
    <row r="24" spans="2:17" x14ac:dyDescent="0.3">
      <c r="B24" s="6">
        <f t="shared" si="1"/>
        <v>16</v>
      </c>
      <c r="C24" s="6" t="s">
        <v>230</v>
      </c>
      <c r="D24" s="60" t="s">
        <v>130</v>
      </c>
      <c r="E24" s="61" t="s">
        <v>130</v>
      </c>
      <c r="F24" s="61" t="s">
        <v>130</v>
      </c>
      <c r="G24" s="61" t="s">
        <v>130</v>
      </c>
      <c r="H24" s="61" t="s">
        <v>130</v>
      </c>
      <c r="I24" s="62" t="s">
        <v>130</v>
      </c>
      <c r="J24" s="4">
        <v>90</v>
      </c>
      <c r="K24" s="4">
        <v>97</v>
      </c>
      <c r="L24" s="4">
        <v>75</v>
      </c>
      <c r="M24" s="4">
        <v>96</v>
      </c>
      <c r="N24" s="4">
        <v>95</v>
      </c>
      <c r="O24" s="4">
        <v>0</v>
      </c>
      <c r="P24" s="4">
        <v>0</v>
      </c>
      <c r="Q24" s="10">
        <f t="shared" si="0"/>
        <v>64.714285714285708</v>
      </c>
    </row>
    <row r="25" spans="2:17" x14ac:dyDescent="0.3">
      <c r="B25" s="6">
        <f t="shared" si="1"/>
        <v>17</v>
      </c>
      <c r="C25" s="6" t="s">
        <v>231</v>
      </c>
      <c r="D25" s="60" t="s">
        <v>131</v>
      </c>
      <c r="E25" s="61" t="s">
        <v>131</v>
      </c>
      <c r="F25" s="61" t="s">
        <v>131</v>
      </c>
      <c r="G25" s="61" t="s">
        <v>131</v>
      </c>
      <c r="H25" s="61" t="s">
        <v>131</v>
      </c>
      <c r="I25" s="62" t="s">
        <v>131</v>
      </c>
      <c r="J25" s="4">
        <v>84</v>
      </c>
      <c r="K25" s="4">
        <v>87</v>
      </c>
      <c r="L25" s="31">
        <v>60</v>
      </c>
      <c r="M25" s="31">
        <v>60</v>
      </c>
      <c r="N25" s="4">
        <v>95</v>
      </c>
      <c r="O25" s="4">
        <v>0</v>
      </c>
      <c r="P25" s="4">
        <v>0</v>
      </c>
      <c r="Q25" s="10">
        <f t="shared" si="0"/>
        <v>55.142857142857146</v>
      </c>
    </row>
    <row r="26" spans="2:17" x14ac:dyDescent="0.3">
      <c r="B26" s="6">
        <f t="shared" si="1"/>
        <v>18</v>
      </c>
      <c r="C26" s="6" t="s">
        <v>232</v>
      </c>
      <c r="D26" s="60" t="s">
        <v>132</v>
      </c>
      <c r="E26" s="61" t="s">
        <v>132</v>
      </c>
      <c r="F26" s="61" t="s">
        <v>132</v>
      </c>
      <c r="G26" s="61" t="s">
        <v>132</v>
      </c>
      <c r="H26" s="61" t="s">
        <v>132</v>
      </c>
      <c r="I26" s="62" t="s">
        <v>132</v>
      </c>
      <c r="J26" s="4">
        <v>94</v>
      </c>
      <c r="K26" s="4">
        <v>93</v>
      </c>
      <c r="L26" s="31">
        <v>52</v>
      </c>
      <c r="M26" s="4">
        <v>80</v>
      </c>
      <c r="N26" s="4">
        <v>95</v>
      </c>
      <c r="O26" s="4">
        <v>0</v>
      </c>
      <c r="P26" s="4">
        <v>0</v>
      </c>
      <c r="Q26" s="10">
        <f t="shared" si="0"/>
        <v>59.142857142857146</v>
      </c>
    </row>
    <row r="27" spans="2:17" x14ac:dyDescent="0.3">
      <c r="B27" s="6">
        <f t="shared" si="1"/>
        <v>19</v>
      </c>
      <c r="C27" s="6" t="s">
        <v>233</v>
      </c>
      <c r="D27" s="60" t="s">
        <v>133</v>
      </c>
      <c r="E27" s="61" t="s">
        <v>133</v>
      </c>
      <c r="F27" s="61" t="s">
        <v>133</v>
      </c>
      <c r="G27" s="61" t="s">
        <v>133</v>
      </c>
      <c r="H27" s="61" t="s">
        <v>133</v>
      </c>
      <c r="I27" s="62" t="s">
        <v>133</v>
      </c>
      <c r="J27" s="4">
        <v>95</v>
      </c>
      <c r="K27" s="4">
        <v>97</v>
      </c>
      <c r="L27" s="4">
        <v>100</v>
      </c>
      <c r="M27" s="31">
        <v>60</v>
      </c>
      <c r="N27" s="4">
        <v>90</v>
      </c>
      <c r="O27" s="4">
        <v>0</v>
      </c>
      <c r="P27" s="4">
        <v>0</v>
      </c>
      <c r="Q27" s="10">
        <f t="shared" si="0"/>
        <v>63.142857142857146</v>
      </c>
    </row>
    <row r="28" spans="2:17" x14ac:dyDescent="0.3">
      <c r="B28" s="6">
        <f t="shared" si="1"/>
        <v>20</v>
      </c>
      <c r="C28" s="6" t="s">
        <v>234</v>
      </c>
      <c r="D28" s="60" t="s">
        <v>134</v>
      </c>
      <c r="E28" s="61" t="s">
        <v>134</v>
      </c>
      <c r="F28" s="61" t="s">
        <v>134</v>
      </c>
      <c r="G28" s="61" t="s">
        <v>134</v>
      </c>
      <c r="H28" s="61" t="s">
        <v>134</v>
      </c>
      <c r="I28" s="62" t="s">
        <v>134</v>
      </c>
      <c r="J28" s="4">
        <v>100</v>
      </c>
      <c r="K28" s="4">
        <v>93</v>
      </c>
      <c r="L28" s="4">
        <v>100</v>
      </c>
      <c r="M28" s="4">
        <v>100</v>
      </c>
      <c r="N28" s="4">
        <v>90</v>
      </c>
      <c r="O28" s="4">
        <v>0</v>
      </c>
      <c r="P28" s="4">
        <v>0</v>
      </c>
      <c r="Q28" s="10">
        <f t="shared" si="0"/>
        <v>69</v>
      </c>
    </row>
    <row r="29" spans="2:17" x14ac:dyDescent="0.3">
      <c r="B29" s="6">
        <f t="shared" si="1"/>
        <v>21</v>
      </c>
      <c r="C29" s="6" t="s">
        <v>235</v>
      </c>
      <c r="D29" s="60" t="s">
        <v>135</v>
      </c>
      <c r="E29" s="61" t="s">
        <v>135</v>
      </c>
      <c r="F29" s="61" t="s">
        <v>135</v>
      </c>
      <c r="G29" s="61" t="s">
        <v>135</v>
      </c>
      <c r="H29" s="61" t="s">
        <v>135</v>
      </c>
      <c r="I29" s="62" t="s">
        <v>135</v>
      </c>
      <c r="J29" s="4">
        <v>100</v>
      </c>
      <c r="K29" s="4">
        <v>97</v>
      </c>
      <c r="L29" s="4">
        <v>100</v>
      </c>
      <c r="M29" s="4">
        <v>92</v>
      </c>
      <c r="N29" s="4">
        <v>95</v>
      </c>
      <c r="O29" s="4">
        <v>0</v>
      </c>
      <c r="P29" s="4">
        <v>0</v>
      </c>
      <c r="Q29" s="10">
        <f t="shared" si="0"/>
        <v>69.142857142857139</v>
      </c>
    </row>
    <row r="30" spans="2:17" x14ac:dyDescent="0.3">
      <c r="B30" s="6">
        <f t="shared" si="1"/>
        <v>22</v>
      </c>
      <c r="C30" s="6" t="s">
        <v>236</v>
      </c>
      <c r="D30" s="60" t="s">
        <v>136</v>
      </c>
      <c r="E30" s="61" t="s">
        <v>136</v>
      </c>
      <c r="F30" s="61" t="s">
        <v>136</v>
      </c>
      <c r="G30" s="61" t="s">
        <v>136</v>
      </c>
      <c r="H30" s="61" t="s">
        <v>136</v>
      </c>
      <c r="I30" s="62" t="s">
        <v>136</v>
      </c>
      <c r="J30" s="4">
        <v>92</v>
      </c>
      <c r="K30" s="4">
        <v>84</v>
      </c>
      <c r="L30" s="4">
        <v>100</v>
      </c>
      <c r="M30" s="31">
        <v>60</v>
      </c>
      <c r="N30" s="4">
        <v>95</v>
      </c>
      <c r="O30" s="4">
        <v>0</v>
      </c>
      <c r="P30" s="4">
        <v>0</v>
      </c>
      <c r="Q30" s="10">
        <f t="shared" si="0"/>
        <v>61.571428571428569</v>
      </c>
    </row>
    <row r="31" spans="2:17" x14ac:dyDescent="0.3">
      <c r="B31" s="6">
        <f t="shared" si="1"/>
        <v>23</v>
      </c>
      <c r="C31" s="6" t="s">
        <v>237</v>
      </c>
      <c r="D31" s="60" t="s">
        <v>137</v>
      </c>
      <c r="E31" s="61" t="s">
        <v>137</v>
      </c>
      <c r="F31" s="61" t="s">
        <v>137</v>
      </c>
      <c r="G31" s="61" t="s">
        <v>137</v>
      </c>
      <c r="H31" s="61" t="s">
        <v>137</v>
      </c>
      <c r="I31" s="62" t="s">
        <v>137</v>
      </c>
      <c r="J31" s="4">
        <v>95</v>
      </c>
      <c r="K31" s="4">
        <v>97</v>
      </c>
      <c r="L31" s="4">
        <v>100</v>
      </c>
      <c r="M31" s="4">
        <v>88</v>
      </c>
      <c r="N31" s="4">
        <v>95</v>
      </c>
      <c r="O31" s="4">
        <v>0</v>
      </c>
      <c r="P31" s="4">
        <v>0</v>
      </c>
      <c r="Q31" s="10">
        <f t="shared" si="0"/>
        <v>67.857142857142861</v>
      </c>
    </row>
    <row r="32" spans="2:17" x14ac:dyDescent="0.3">
      <c r="B32" s="6">
        <f t="shared" si="1"/>
        <v>24</v>
      </c>
      <c r="C32" s="6" t="s">
        <v>238</v>
      </c>
      <c r="D32" s="60" t="s">
        <v>138</v>
      </c>
      <c r="E32" s="61" t="s">
        <v>138</v>
      </c>
      <c r="F32" s="61" t="s">
        <v>138</v>
      </c>
      <c r="G32" s="61" t="s">
        <v>138</v>
      </c>
      <c r="H32" s="61" t="s">
        <v>138</v>
      </c>
      <c r="I32" s="62" t="s">
        <v>138</v>
      </c>
      <c r="J32" s="4">
        <v>92</v>
      </c>
      <c r="K32" s="31">
        <v>57</v>
      </c>
      <c r="L32" s="4">
        <v>95</v>
      </c>
      <c r="M32" s="4">
        <v>96</v>
      </c>
      <c r="N32" s="4">
        <v>95</v>
      </c>
      <c r="O32" s="4">
        <v>0</v>
      </c>
      <c r="P32" s="4">
        <v>0</v>
      </c>
      <c r="Q32" s="10">
        <f t="shared" si="0"/>
        <v>62.142857142857146</v>
      </c>
    </row>
    <row r="33" spans="2:17" x14ac:dyDescent="0.3">
      <c r="B33" s="6">
        <f t="shared" si="1"/>
        <v>25</v>
      </c>
      <c r="C33" s="6" t="s">
        <v>239</v>
      </c>
      <c r="D33" s="60" t="s">
        <v>139</v>
      </c>
      <c r="E33" s="61" t="s">
        <v>139</v>
      </c>
      <c r="F33" s="61" t="s">
        <v>139</v>
      </c>
      <c r="G33" s="61" t="s">
        <v>139</v>
      </c>
      <c r="H33" s="61" t="s">
        <v>139</v>
      </c>
      <c r="I33" s="62" t="s">
        <v>139</v>
      </c>
      <c r="J33" s="4">
        <v>98</v>
      </c>
      <c r="K33" s="31">
        <v>57</v>
      </c>
      <c r="L33" s="4">
        <v>79</v>
      </c>
      <c r="M33" s="4">
        <v>95</v>
      </c>
      <c r="N33" s="4">
        <v>95</v>
      </c>
      <c r="O33" s="4">
        <v>0</v>
      </c>
      <c r="P33" s="4">
        <v>0</v>
      </c>
      <c r="Q33" s="10">
        <f t="shared" si="0"/>
        <v>60.571428571428569</v>
      </c>
    </row>
    <row r="34" spans="2:17" x14ac:dyDescent="0.3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8"/>
      <c r="D54" s="38"/>
      <c r="E54" s="1"/>
      <c r="H54" s="53" t="s">
        <v>19</v>
      </c>
      <c r="I54" s="53"/>
      <c r="J54" s="11">
        <f>COUNTIF(J9:J53,"&gt;=70")</f>
        <v>25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17</v>
      </c>
      <c r="N54" s="11">
        <f t="shared" si="3"/>
        <v>25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</v>
      </c>
    </row>
    <row r="55" spans="2:17" x14ac:dyDescent="0.3">
      <c r="C55" s="38"/>
      <c r="D55" s="38"/>
      <c r="E55" s="8"/>
      <c r="H55" s="54" t="s">
        <v>20</v>
      </c>
      <c r="I55" s="54"/>
      <c r="J55" s="12">
        <f>COUNTIF(J9:J53,"&lt;70")</f>
        <v>0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8</v>
      </c>
      <c r="N55" s="12">
        <f t="shared" si="5"/>
        <v>0</v>
      </c>
      <c r="O55" s="12">
        <f t="shared" si="5"/>
        <v>25</v>
      </c>
      <c r="P55" s="12">
        <f t="shared" si="5"/>
        <v>25</v>
      </c>
      <c r="Q55" s="12">
        <f t="shared" si="5"/>
        <v>44</v>
      </c>
    </row>
    <row r="56" spans="2:17" x14ac:dyDescent="0.3">
      <c r="C56" s="38"/>
      <c r="D56" s="38"/>
      <c r="E56" s="38"/>
      <c r="H56" s="54" t="s">
        <v>21</v>
      </c>
      <c r="I56" s="54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38"/>
      <c r="D57" s="38"/>
      <c r="E57" s="1"/>
      <c r="H57" s="55" t="s">
        <v>16</v>
      </c>
      <c r="I57" s="55"/>
      <c r="J57" s="13">
        <f>J54/J56</f>
        <v>1</v>
      </c>
      <c r="K57" s="14">
        <f t="shared" ref="K57:Q57" si="7">K54/K56</f>
        <v>0.88</v>
      </c>
      <c r="L57" s="14">
        <f t="shared" si="7"/>
        <v>0.88</v>
      </c>
      <c r="M57" s="14">
        <f t="shared" si="7"/>
        <v>0.68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2.2222222222222223E-2</v>
      </c>
    </row>
    <row r="58" spans="2:17" x14ac:dyDescent="0.3">
      <c r="C58" s="38"/>
      <c r="D58" s="38"/>
      <c r="E58" s="1"/>
      <c r="H58" s="55" t="s">
        <v>17</v>
      </c>
      <c r="I58" s="55"/>
      <c r="J58" s="13">
        <f>J55/J56</f>
        <v>0</v>
      </c>
      <c r="K58" s="13">
        <f t="shared" ref="K58:Q58" si="8">K55/K56</f>
        <v>0.12</v>
      </c>
      <c r="L58" s="14">
        <f t="shared" si="8"/>
        <v>0.12</v>
      </c>
      <c r="M58" s="14">
        <f t="shared" si="8"/>
        <v>0.32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0.97777777777777775</v>
      </c>
    </row>
    <row r="59" spans="2:17" x14ac:dyDescent="0.3">
      <c r="C59" s="38"/>
      <c r="D59" s="38"/>
      <c r="E59" s="8"/>
    </row>
    <row r="60" spans="2:17" x14ac:dyDescent="0.3">
      <c r="C60" s="1"/>
      <c r="D60" s="1"/>
      <c r="E60" s="8"/>
    </row>
    <row r="61" spans="2:17" x14ac:dyDescent="0.3">
      <c r="J61" s="56"/>
      <c r="K61" s="56"/>
      <c r="L61" s="56"/>
      <c r="M61" s="56"/>
      <c r="N61" s="56"/>
      <c r="O61" s="56"/>
      <c r="P61" s="56"/>
    </row>
    <row r="62" spans="2:17" x14ac:dyDescent="0.3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Normal="100" workbookViewId="0">
      <selection activeCell="T11" sqref="T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3">
      <c r="C4" t="s">
        <v>0</v>
      </c>
      <c r="D4" s="57" t="s">
        <v>25</v>
      </c>
      <c r="E4" s="57"/>
      <c r="F4" s="57"/>
      <c r="G4" s="57"/>
      <c r="I4" t="s">
        <v>1</v>
      </c>
      <c r="J4" s="47" t="s">
        <v>140</v>
      </c>
      <c r="K4" s="47"/>
      <c r="M4" t="s">
        <v>2</v>
      </c>
      <c r="N4" s="48">
        <v>45275</v>
      </c>
      <c r="O4" s="4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7" t="s">
        <v>76</v>
      </c>
      <c r="E6" s="47"/>
      <c r="F6" s="47"/>
      <c r="G6" s="47"/>
      <c r="I6" s="38" t="s">
        <v>22</v>
      </c>
      <c r="J6" s="38"/>
      <c r="K6" s="51" t="s">
        <v>24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161</v>
      </c>
      <c r="D9" s="44" t="s">
        <v>141</v>
      </c>
      <c r="E9" s="45" t="s">
        <v>141</v>
      </c>
      <c r="F9" s="45" t="s">
        <v>141</v>
      </c>
      <c r="G9" s="45" t="s">
        <v>141</v>
      </c>
      <c r="H9" s="45" t="s">
        <v>141</v>
      </c>
      <c r="I9" s="46" t="s">
        <v>141</v>
      </c>
      <c r="J9" s="4">
        <v>80</v>
      </c>
      <c r="K9" s="31">
        <v>10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7">
        <f>SUM(J9:P9)/7</f>
        <v>12.857142857142858</v>
      </c>
    </row>
    <row r="10" spans="2:18" x14ac:dyDescent="0.3">
      <c r="B10" s="6">
        <f>B9+1</f>
        <v>2</v>
      </c>
      <c r="C10" s="6" t="s">
        <v>162</v>
      </c>
      <c r="D10" s="44" t="s">
        <v>142</v>
      </c>
      <c r="E10" s="45" t="s">
        <v>142</v>
      </c>
      <c r="F10" s="45" t="s">
        <v>142</v>
      </c>
      <c r="G10" s="45" t="s">
        <v>142</v>
      </c>
      <c r="H10" s="45" t="s">
        <v>142</v>
      </c>
      <c r="I10" s="46" t="s">
        <v>142</v>
      </c>
      <c r="J10" s="31">
        <v>60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7">
        <f t="shared" ref="Q10:Q48" si="0">SUM(J10:P10)/7</f>
        <v>8.5714285714285712</v>
      </c>
    </row>
    <row r="11" spans="2:18" x14ac:dyDescent="0.3">
      <c r="B11" s="6">
        <f t="shared" ref="B11:B53" si="1">B10+1</f>
        <v>3</v>
      </c>
      <c r="C11" s="6" t="s">
        <v>163</v>
      </c>
      <c r="D11" s="44" t="s">
        <v>143</v>
      </c>
      <c r="E11" s="45" t="s">
        <v>143</v>
      </c>
      <c r="F11" s="45" t="s">
        <v>143</v>
      </c>
      <c r="G11" s="45" t="s">
        <v>143</v>
      </c>
      <c r="H11" s="45" t="s">
        <v>143</v>
      </c>
      <c r="I11" s="46" t="s">
        <v>143</v>
      </c>
      <c r="J11" s="4">
        <v>100</v>
      </c>
      <c r="K11" s="4">
        <v>96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70.857142857142861</v>
      </c>
    </row>
    <row r="12" spans="2:18" x14ac:dyDescent="0.3">
      <c r="B12" s="6">
        <f t="shared" si="1"/>
        <v>4</v>
      </c>
      <c r="C12" s="6" t="s">
        <v>164</v>
      </c>
      <c r="D12" s="44" t="s">
        <v>144</v>
      </c>
      <c r="E12" s="45" t="s">
        <v>144</v>
      </c>
      <c r="F12" s="45" t="s">
        <v>144</v>
      </c>
      <c r="G12" s="45" t="s">
        <v>144</v>
      </c>
      <c r="H12" s="45" t="s">
        <v>144</v>
      </c>
      <c r="I12" s="46" t="s">
        <v>144</v>
      </c>
      <c r="J12" s="4">
        <v>92</v>
      </c>
      <c r="K12" s="4">
        <v>96</v>
      </c>
      <c r="L12" s="4">
        <v>100</v>
      </c>
      <c r="M12" s="4">
        <v>96</v>
      </c>
      <c r="N12" s="4">
        <v>100</v>
      </c>
      <c r="O12" s="4">
        <v>0</v>
      </c>
      <c r="P12" s="4">
        <v>0</v>
      </c>
      <c r="Q12" s="10">
        <f t="shared" si="0"/>
        <v>69.142857142857139</v>
      </c>
    </row>
    <row r="13" spans="2:18" x14ac:dyDescent="0.3">
      <c r="B13" s="6">
        <f t="shared" si="1"/>
        <v>5</v>
      </c>
      <c r="C13" s="6" t="s">
        <v>165</v>
      </c>
      <c r="D13" s="44" t="s">
        <v>145</v>
      </c>
      <c r="E13" s="45" t="s">
        <v>145</v>
      </c>
      <c r="F13" s="45" t="s">
        <v>145</v>
      </c>
      <c r="G13" s="45" t="s">
        <v>145</v>
      </c>
      <c r="H13" s="45" t="s">
        <v>145</v>
      </c>
      <c r="I13" s="46" t="s">
        <v>145</v>
      </c>
      <c r="J13" s="4">
        <v>88</v>
      </c>
      <c r="K13" s="4">
        <v>100</v>
      </c>
      <c r="L13" s="4">
        <v>82</v>
      </c>
      <c r="M13" s="4">
        <v>86</v>
      </c>
      <c r="N13" s="4">
        <v>85</v>
      </c>
      <c r="O13" s="4">
        <v>0</v>
      </c>
      <c r="P13" s="4">
        <v>0</v>
      </c>
      <c r="Q13" s="10">
        <f t="shared" si="0"/>
        <v>63</v>
      </c>
    </row>
    <row r="14" spans="2:18" x14ac:dyDescent="0.3">
      <c r="B14" s="6">
        <f t="shared" si="1"/>
        <v>6</v>
      </c>
      <c r="C14" s="6" t="s">
        <v>166</v>
      </c>
      <c r="D14" s="44" t="s">
        <v>146</v>
      </c>
      <c r="E14" s="45" t="s">
        <v>146</v>
      </c>
      <c r="F14" s="45" t="s">
        <v>146</v>
      </c>
      <c r="G14" s="45" t="s">
        <v>146</v>
      </c>
      <c r="H14" s="45" t="s">
        <v>146</v>
      </c>
      <c r="I14" s="46" t="s">
        <v>146</v>
      </c>
      <c r="J14" s="31">
        <v>15</v>
      </c>
      <c r="K14" s="31">
        <v>42</v>
      </c>
      <c r="L14" s="31">
        <v>10</v>
      </c>
      <c r="M14" s="31">
        <v>40</v>
      </c>
      <c r="N14" s="31">
        <v>0</v>
      </c>
      <c r="O14" s="4">
        <v>0</v>
      </c>
      <c r="P14" s="4">
        <v>0</v>
      </c>
      <c r="Q14" s="10">
        <f t="shared" si="0"/>
        <v>15.285714285714286</v>
      </c>
    </row>
    <row r="15" spans="2:18" x14ac:dyDescent="0.3">
      <c r="B15" s="6">
        <f t="shared" si="1"/>
        <v>7</v>
      </c>
      <c r="C15" s="6" t="s">
        <v>167</v>
      </c>
      <c r="D15" s="44" t="s">
        <v>147</v>
      </c>
      <c r="E15" s="45" t="s">
        <v>147</v>
      </c>
      <c r="F15" s="45" t="s">
        <v>147</v>
      </c>
      <c r="G15" s="45" t="s">
        <v>147</v>
      </c>
      <c r="H15" s="45" t="s">
        <v>147</v>
      </c>
      <c r="I15" s="46" t="s">
        <v>147</v>
      </c>
      <c r="J15" s="4">
        <v>98</v>
      </c>
      <c r="K15" s="4">
        <v>88</v>
      </c>
      <c r="L15" s="4">
        <v>100</v>
      </c>
      <c r="M15" s="31">
        <v>60</v>
      </c>
      <c r="N15" s="4">
        <v>100</v>
      </c>
      <c r="O15" s="4">
        <v>0</v>
      </c>
      <c r="P15" s="4">
        <v>0</v>
      </c>
      <c r="Q15" s="10">
        <f t="shared" si="0"/>
        <v>63.714285714285715</v>
      </c>
    </row>
    <row r="16" spans="2:18" x14ac:dyDescent="0.3">
      <c r="B16" s="6">
        <f t="shared" si="1"/>
        <v>8</v>
      </c>
      <c r="C16" s="6" t="s">
        <v>168</v>
      </c>
      <c r="D16" s="44" t="s">
        <v>148</v>
      </c>
      <c r="E16" s="45" t="s">
        <v>148</v>
      </c>
      <c r="F16" s="45" t="s">
        <v>148</v>
      </c>
      <c r="G16" s="45" t="s">
        <v>148</v>
      </c>
      <c r="H16" s="45" t="s">
        <v>148</v>
      </c>
      <c r="I16" s="46" t="s">
        <v>148</v>
      </c>
      <c r="J16" s="4">
        <v>92</v>
      </c>
      <c r="K16" s="4">
        <v>100</v>
      </c>
      <c r="L16" s="4">
        <v>100</v>
      </c>
      <c r="M16" s="4">
        <v>98</v>
      </c>
      <c r="N16" s="4">
        <v>100</v>
      </c>
      <c r="O16" s="4">
        <v>0</v>
      </c>
      <c r="P16" s="4">
        <v>0</v>
      </c>
      <c r="Q16" s="10">
        <f t="shared" si="0"/>
        <v>70</v>
      </c>
    </row>
    <row r="17" spans="2:17" x14ac:dyDescent="0.3">
      <c r="B17" s="6">
        <f t="shared" si="1"/>
        <v>9</v>
      </c>
      <c r="C17" s="6" t="s">
        <v>169</v>
      </c>
      <c r="D17" s="44" t="s">
        <v>149</v>
      </c>
      <c r="E17" s="45" t="s">
        <v>149</v>
      </c>
      <c r="F17" s="45" t="s">
        <v>149</v>
      </c>
      <c r="G17" s="45" t="s">
        <v>149</v>
      </c>
      <c r="H17" s="45" t="s">
        <v>149</v>
      </c>
      <c r="I17" s="46" t="s">
        <v>149</v>
      </c>
      <c r="J17" s="31">
        <v>15</v>
      </c>
      <c r="K17" s="31">
        <v>57</v>
      </c>
      <c r="L17" s="31">
        <v>31</v>
      </c>
      <c r="M17" s="31">
        <v>44</v>
      </c>
      <c r="N17" s="4">
        <v>88</v>
      </c>
      <c r="O17" s="4">
        <v>0</v>
      </c>
      <c r="P17" s="4">
        <v>0</v>
      </c>
      <c r="Q17" s="10">
        <f t="shared" si="0"/>
        <v>33.571428571428569</v>
      </c>
    </row>
    <row r="18" spans="2:17" x14ac:dyDescent="0.3">
      <c r="B18" s="6">
        <f t="shared" si="1"/>
        <v>10</v>
      </c>
      <c r="C18" s="6" t="s">
        <v>170</v>
      </c>
      <c r="D18" s="44" t="s">
        <v>150</v>
      </c>
      <c r="E18" s="45" t="s">
        <v>150</v>
      </c>
      <c r="F18" s="45" t="s">
        <v>150</v>
      </c>
      <c r="G18" s="45" t="s">
        <v>150</v>
      </c>
      <c r="H18" s="45" t="s">
        <v>150</v>
      </c>
      <c r="I18" s="46" t="s">
        <v>150</v>
      </c>
      <c r="J18" s="4">
        <v>94</v>
      </c>
      <c r="K18" s="4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70.571428571428569</v>
      </c>
    </row>
    <row r="19" spans="2:17" x14ac:dyDescent="0.3">
      <c r="B19" s="6">
        <f t="shared" si="1"/>
        <v>11</v>
      </c>
      <c r="C19" s="6" t="s">
        <v>171</v>
      </c>
      <c r="D19" s="44" t="s">
        <v>151</v>
      </c>
      <c r="E19" s="45" t="s">
        <v>151</v>
      </c>
      <c r="F19" s="45" t="s">
        <v>151</v>
      </c>
      <c r="G19" s="45" t="s">
        <v>151</v>
      </c>
      <c r="H19" s="45" t="s">
        <v>151</v>
      </c>
      <c r="I19" s="46" t="s">
        <v>151</v>
      </c>
      <c r="J19" s="4">
        <v>92</v>
      </c>
      <c r="K19" s="4">
        <v>100</v>
      </c>
      <c r="L19" s="4">
        <v>98</v>
      </c>
      <c r="M19" s="4">
        <v>93</v>
      </c>
      <c r="N19" s="4">
        <v>100</v>
      </c>
      <c r="O19" s="4">
        <v>0</v>
      </c>
      <c r="P19" s="4">
        <v>0</v>
      </c>
      <c r="Q19" s="10">
        <f t="shared" si="0"/>
        <v>69</v>
      </c>
    </row>
    <row r="20" spans="2:17" x14ac:dyDescent="0.3">
      <c r="B20" s="6">
        <f t="shared" si="1"/>
        <v>12</v>
      </c>
      <c r="C20" s="6" t="s">
        <v>172</v>
      </c>
      <c r="D20" s="44" t="s">
        <v>152</v>
      </c>
      <c r="E20" s="45" t="s">
        <v>152</v>
      </c>
      <c r="F20" s="45" t="s">
        <v>152</v>
      </c>
      <c r="G20" s="45" t="s">
        <v>152</v>
      </c>
      <c r="H20" s="45" t="s">
        <v>152</v>
      </c>
      <c r="I20" s="46" t="s">
        <v>152</v>
      </c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71.428571428571431</v>
      </c>
    </row>
    <row r="21" spans="2:17" x14ac:dyDescent="0.3">
      <c r="B21" s="6">
        <f t="shared" si="1"/>
        <v>13</v>
      </c>
      <c r="C21" s="6" t="s">
        <v>173</v>
      </c>
      <c r="D21" s="44" t="s">
        <v>153</v>
      </c>
      <c r="E21" s="45" t="s">
        <v>153</v>
      </c>
      <c r="F21" s="45" t="s">
        <v>153</v>
      </c>
      <c r="G21" s="45" t="s">
        <v>153</v>
      </c>
      <c r="H21" s="45" t="s">
        <v>153</v>
      </c>
      <c r="I21" s="46" t="s">
        <v>153</v>
      </c>
      <c r="J21" s="4">
        <v>100</v>
      </c>
      <c r="K21" s="4">
        <v>100</v>
      </c>
      <c r="L21" s="4">
        <v>98</v>
      </c>
      <c r="M21" s="4">
        <v>100</v>
      </c>
      <c r="N21" s="4">
        <v>100</v>
      </c>
      <c r="O21" s="4">
        <v>0</v>
      </c>
      <c r="P21" s="4">
        <v>0</v>
      </c>
      <c r="Q21" s="10">
        <f t="shared" si="0"/>
        <v>71.142857142857139</v>
      </c>
    </row>
    <row r="22" spans="2:17" x14ac:dyDescent="0.3">
      <c r="B22" s="6">
        <f t="shared" si="1"/>
        <v>14</v>
      </c>
      <c r="C22" s="6" t="s">
        <v>174</v>
      </c>
      <c r="D22" s="44" t="s">
        <v>154</v>
      </c>
      <c r="E22" s="45" t="s">
        <v>154</v>
      </c>
      <c r="F22" s="45" t="s">
        <v>154</v>
      </c>
      <c r="G22" s="45" t="s">
        <v>154</v>
      </c>
      <c r="H22" s="45" t="s">
        <v>154</v>
      </c>
      <c r="I22" s="46" t="s">
        <v>154</v>
      </c>
      <c r="J22" s="4">
        <v>88</v>
      </c>
      <c r="K22" s="4">
        <v>88</v>
      </c>
      <c r="L22" s="4">
        <v>82</v>
      </c>
      <c r="M22" s="31">
        <v>55</v>
      </c>
      <c r="N22" s="4">
        <v>85</v>
      </c>
      <c r="O22" s="4">
        <v>0</v>
      </c>
      <c r="P22" s="4">
        <v>0</v>
      </c>
      <c r="Q22" s="10">
        <f t="shared" si="0"/>
        <v>56.857142857142854</v>
      </c>
    </row>
    <row r="23" spans="2:17" x14ac:dyDescent="0.3">
      <c r="B23" s="6">
        <f t="shared" si="1"/>
        <v>15</v>
      </c>
      <c r="C23" s="6" t="s">
        <v>175</v>
      </c>
      <c r="D23" s="44" t="s">
        <v>155</v>
      </c>
      <c r="E23" s="45" t="s">
        <v>155</v>
      </c>
      <c r="F23" s="45" t="s">
        <v>155</v>
      </c>
      <c r="G23" s="45" t="s">
        <v>155</v>
      </c>
      <c r="H23" s="45" t="s">
        <v>155</v>
      </c>
      <c r="I23" s="46" t="s">
        <v>155</v>
      </c>
      <c r="J23" s="4">
        <v>100</v>
      </c>
      <c r="K23" s="4">
        <v>96</v>
      </c>
      <c r="L23" s="4">
        <v>80</v>
      </c>
      <c r="M23" s="31">
        <v>46</v>
      </c>
      <c r="N23" s="4">
        <v>85</v>
      </c>
      <c r="O23" s="4">
        <v>0</v>
      </c>
      <c r="P23" s="4">
        <v>0</v>
      </c>
      <c r="Q23" s="10">
        <f t="shared" si="0"/>
        <v>58.142857142857146</v>
      </c>
    </row>
    <row r="24" spans="2:17" x14ac:dyDescent="0.3">
      <c r="B24" s="6">
        <f t="shared" si="1"/>
        <v>16</v>
      </c>
      <c r="C24" s="6" t="s">
        <v>176</v>
      </c>
      <c r="D24" s="44" t="s">
        <v>156</v>
      </c>
      <c r="E24" s="45" t="s">
        <v>156</v>
      </c>
      <c r="F24" s="45" t="s">
        <v>156</v>
      </c>
      <c r="G24" s="45" t="s">
        <v>156</v>
      </c>
      <c r="H24" s="45" t="s">
        <v>156</v>
      </c>
      <c r="I24" s="46" t="s">
        <v>156</v>
      </c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>
        <v>0</v>
      </c>
      <c r="P24" s="4">
        <v>0</v>
      </c>
      <c r="Q24" s="10">
        <f t="shared" si="0"/>
        <v>71.428571428571431</v>
      </c>
    </row>
    <row r="25" spans="2:17" x14ac:dyDescent="0.3">
      <c r="B25" s="6">
        <f t="shared" si="1"/>
        <v>17</v>
      </c>
      <c r="C25" s="6" t="s">
        <v>177</v>
      </c>
      <c r="D25" s="44" t="s">
        <v>157</v>
      </c>
      <c r="E25" s="45" t="s">
        <v>157</v>
      </c>
      <c r="F25" s="45" t="s">
        <v>157</v>
      </c>
      <c r="G25" s="45" t="s">
        <v>157</v>
      </c>
      <c r="H25" s="45" t="s">
        <v>157</v>
      </c>
      <c r="I25" s="46" t="s">
        <v>157</v>
      </c>
      <c r="J25" s="4">
        <v>94</v>
      </c>
      <c r="K25" s="4">
        <v>96</v>
      </c>
      <c r="L25" s="4">
        <v>90</v>
      </c>
      <c r="M25" s="31">
        <v>50</v>
      </c>
      <c r="N25" s="4">
        <v>85</v>
      </c>
      <c r="O25" s="4">
        <v>0</v>
      </c>
      <c r="P25" s="4">
        <v>0</v>
      </c>
      <c r="Q25" s="10">
        <f t="shared" si="0"/>
        <v>59.285714285714285</v>
      </c>
    </row>
    <row r="26" spans="2:17" x14ac:dyDescent="0.3">
      <c r="B26" s="6">
        <f t="shared" si="1"/>
        <v>18</v>
      </c>
      <c r="C26" s="6" t="s">
        <v>178</v>
      </c>
      <c r="D26" s="44" t="s">
        <v>158</v>
      </c>
      <c r="E26" s="45" t="s">
        <v>158</v>
      </c>
      <c r="F26" s="45" t="s">
        <v>158</v>
      </c>
      <c r="G26" s="45" t="s">
        <v>158</v>
      </c>
      <c r="H26" s="45" t="s">
        <v>158</v>
      </c>
      <c r="I26" s="46" t="s">
        <v>158</v>
      </c>
      <c r="J26" s="31">
        <v>0</v>
      </c>
      <c r="K26" s="31">
        <v>42</v>
      </c>
      <c r="L26" s="31">
        <v>10</v>
      </c>
      <c r="M26" s="31">
        <v>40</v>
      </c>
      <c r="N26" s="31">
        <v>0</v>
      </c>
      <c r="O26" s="4">
        <v>0</v>
      </c>
      <c r="P26" s="4">
        <v>0</v>
      </c>
      <c r="Q26" s="10">
        <f t="shared" si="0"/>
        <v>13.142857142857142</v>
      </c>
    </row>
    <row r="27" spans="2:17" x14ac:dyDescent="0.3">
      <c r="B27" s="6">
        <f t="shared" si="1"/>
        <v>19</v>
      </c>
      <c r="C27" s="6" t="s">
        <v>179</v>
      </c>
      <c r="D27" s="44" t="s">
        <v>159</v>
      </c>
      <c r="E27" s="45" t="s">
        <v>159</v>
      </c>
      <c r="F27" s="45" t="s">
        <v>159</v>
      </c>
      <c r="G27" s="45" t="s">
        <v>159</v>
      </c>
      <c r="H27" s="45" t="s">
        <v>159</v>
      </c>
      <c r="I27" s="46" t="s">
        <v>159</v>
      </c>
      <c r="J27" s="4">
        <v>92</v>
      </c>
      <c r="K27" s="4">
        <v>100</v>
      </c>
      <c r="L27" s="4">
        <v>100</v>
      </c>
      <c r="M27" s="4">
        <v>95</v>
      </c>
      <c r="N27" s="4">
        <v>100</v>
      </c>
      <c r="O27" s="4">
        <v>0</v>
      </c>
      <c r="P27" s="4">
        <v>0</v>
      </c>
      <c r="Q27" s="10">
        <f t="shared" si="0"/>
        <v>69.571428571428569</v>
      </c>
    </row>
    <row r="28" spans="2:17" x14ac:dyDescent="0.3">
      <c r="B28" s="6">
        <f t="shared" si="1"/>
        <v>20</v>
      </c>
      <c r="C28" s="6" t="s">
        <v>180</v>
      </c>
      <c r="D28" s="44" t="s">
        <v>160</v>
      </c>
      <c r="E28" s="45" t="s">
        <v>160</v>
      </c>
      <c r="F28" s="45" t="s">
        <v>160</v>
      </c>
      <c r="G28" s="45" t="s">
        <v>160</v>
      </c>
      <c r="H28" s="45" t="s">
        <v>160</v>
      </c>
      <c r="I28" s="46" t="s">
        <v>160</v>
      </c>
      <c r="J28" s="4">
        <v>92</v>
      </c>
      <c r="K28" s="31">
        <v>52</v>
      </c>
      <c r="L28" s="4">
        <v>77</v>
      </c>
      <c r="M28" s="31">
        <v>48</v>
      </c>
      <c r="N28" s="4">
        <v>85</v>
      </c>
      <c r="O28" s="4">
        <v>0</v>
      </c>
      <c r="P28" s="4">
        <v>0</v>
      </c>
      <c r="Q28" s="10">
        <f t="shared" si="0"/>
        <v>50.571428571428569</v>
      </c>
    </row>
    <row r="29" spans="2:17" x14ac:dyDescent="0.3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8"/>
      <c r="D54" s="38"/>
      <c r="E54" s="1"/>
      <c r="H54" s="53" t="s">
        <v>19</v>
      </c>
      <c r="I54" s="53"/>
      <c r="J54" s="11">
        <f>COUNTIF(J9:J53,"&gt;=70")</f>
        <v>16</v>
      </c>
      <c r="K54" s="11">
        <f t="shared" ref="K54:P54" si="3">COUNTIF(K9:K53,"&gt;=70")</f>
        <v>14</v>
      </c>
      <c r="L54" s="11">
        <f t="shared" si="3"/>
        <v>15</v>
      </c>
      <c r="M54" s="11">
        <f t="shared" si="3"/>
        <v>10</v>
      </c>
      <c r="N54" s="11">
        <f t="shared" si="3"/>
        <v>16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6</v>
      </c>
    </row>
    <row r="55" spans="2:17" x14ac:dyDescent="0.3">
      <c r="C55" s="38"/>
      <c r="D55" s="38"/>
      <c r="E55" s="8"/>
      <c r="H55" s="54" t="s">
        <v>20</v>
      </c>
      <c r="I55" s="54"/>
      <c r="J55" s="12">
        <f>COUNTIF(J9:J53,"&lt;70")</f>
        <v>4</v>
      </c>
      <c r="K55" s="12">
        <f t="shared" ref="K55:Q55" si="5">COUNTIF(K9:K53,"&lt;70")</f>
        <v>6</v>
      </c>
      <c r="L55" s="12">
        <f t="shared" si="5"/>
        <v>5</v>
      </c>
      <c r="M55" s="12">
        <f t="shared" si="5"/>
        <v>10</v>
      </c>
      <c r="N55" s="12">
        <f t="shared" si="5"/>
        <v>4</v>
      </c>
      <c r="O55" s="12">
        <f t="shared" si="5"/>
        <v>20</v>
      </c>
      <c r="P55" s="12">
        <f t="shared" si="5"/>
        <v>20</v>
      </c>
      <c r="Q55" s="12">
        <f t="shared" si="5"/>
        <v>39</v>
      </c>
    </row>
    <row r="56" spans="2:17" x14ac:dyDescent="0.3">
      <c r="C56" s="38"/>
      <c r="D56" s="38"/>
      <c r="E56" s="38"/>
      <c r="H56" s="54" t="s">
        <v>21</v>
      </c>
      <c r="I56" s="54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3">
      <c r="C57" s="38"/>
      <c r="D57" s="38"/>
      <c r="E57" s="1"/>
      <c r="H57" s="55" t="s">
        <v>16</v>
      </c>
      <c r="I57" s="55"/>
      <c r="J57" s="13">
        <f>J54/J56</f>
        <v>0.8</v>
      </c>
      <c r="K57" s="14">
        <f t="shared" ref="K57:Q57" si="7">K54/K56</f>
        <v>0.7</v>
      </c>
      <c r="L57" s="14">
        <f t="shared" si="7"/>
        <v>0.75</v>
      </c>
      <c r="M57" s="14">
        <f t="shared" si="7"/>
        <v>0.5</v>
      </c>
      <c r="N57" s="14">
        <f t="shared" si="7"/>
        <v>0.8</v>
      </c>
      <c r="O57" s="14">
        <f t="shared" si="7"/>
        <v>0</v>
      </c>
      <c r="P57" s="14">
        <f t="shared" si="7"/>
        <v>0</v>
      </c>
      <c r="Q57" s="14">
        <f t="shared" si="7"/>
        <v>0.13333333333333333</v>
      </c>
    </row>
    <row r="58" spans="2:17" x14ac:dyDescent="0.3">
      <c r="C58" s="38"/>
      <c r="D58" s="38"/>
      <c r="E58" s="1"/>
      <c r="H58" s="55" t="s">
        <v>17</v>
      </c>
      <c r="I58" s="55"/>
      <c r="J58" s="13">
        <f>J55/J56</f>
        <v>0.2</v>
      </c>
      <c r="K58" s="13">
        <f t="shared" ref="K58:Q58" si="8">K55/K56</f>
        <v>0.3</v>
      </c>
      <c r="L58" s="14">
        <f t="shared" si="8"/>
        <v>0.25</v>
      </c>
      <c r="M58" s="14">
        <f t="shared" si="8"/>
        <v>0.5</v>
      </c>
      <c r="N58" s="14">
        <f t="shared" si="8"/>
        <v>0.2</v>
      </c>
      <c r="O58" s="14">
        <f t="shared" si="8"/>
        <v>1</v>
      </c>
      <c r="P58" s="14">
        <f t="shared" si="8"/>
        <v>1</v>
      </c>
      <c r="Q58" s="14">
        <f t="shared" si="8"/>
        <v>0.8666666666666667</v>
      </c>
    </row>
    <row r="59" spans="2:17" x14ac:dyDescent="0.3">
      <c r="C59" s="38"/>
      <c r="D59" s="38"/>
      <c r="E59" s="8"/>
    </row>
    <row r="60" spans="2:17" x14ac:dyDescent="0.3">
      <c r="C60" s="1"/>
      <c r="D60" s="1"/>
      <c r="E60" s="8"/>
    </row>
    <row r="61" spans="2:17" x14ac:dyDescent="0.3">
      <c r="J61" s="56"/>
      <c r="K61" s="56"/>
      <c r="L61" s="56"/>
      <c r="M61" s="56"/>
      <c r="N61" s="56"/>
      <c r="O61" s="56"/>
      <c r="P61" s="56"/>
    </row>
    <row r="62" spans="2:17" x14ac:dyDescent="0.3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ESTAD-301A</vt:lpstr>
      <vt:lpstr>ESTAD-301B</vt:lpstr>
      <vt:lpstr>PROBA-ESTA-307A</vt:lpstr>
      <vt:lpstr>ESTA-INF-II-507A</vt:lpstr>
      <vt:lpstr>ESTA-INF-II-507B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2024-01-11T19:52:00Z</dcterms:modified>
</cp:coreProperties>
</file>