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3\"/>
    </mc:Choice>
  </mc:AlternateContent>
  <xr:revisionPtr revIDLastSave="0" documentId="13_ncr:1_{439C5F68-FEEB-41AD-9B66-16FC9EE2354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9" i="5"/>
  <c r="Q10" i="4"/>
  <c r="Q11" i="4"/>
  <c r="Q12" i="4"/>
  <c r="Q13" i="4"/>
  <c r="Q14" i="4"/>
  <c r="Q15" i="4"/>
  <c r="Q16" i="4"/>
  <c r="Q9" i="4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L58" i="5" s="1"/>
  <c r="K55" i="5"/>
  <c r="J55" i="5"/>
  <c r="P54" i="5"/>
  <c r="P57" i="5" s="1"/>
  <c r="O54" i="5"/>
  <c r="N54" i="5"/>
  <c r="M54" i="5"/>
  <c r="L54" i="5"/>
  <c r="L57" i="5" s="1"/>
  <c r="K54" i="5"/>
  <c r="J54" i="5"/>
  <c r="Q53" i="5"/>
  <c r="Q52" i="5"/>
  <c r="Q51" i="5"/>
  <c r="Q50" i="5"/>
  <c r="Q49" i="5"/>
  <c r="Q48" i="5"/>
  <c r="Q47" i="5"/>
  <c r="Q46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O57" i="4" s="1"/>
  <c r="N54" i="4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K55" i="3"/>
  <c r="K58" i="3" s="1"/>
  <c r="J55" i="3"/>
  <c r="P54" i="3"/>
  <c r="O54" i="3"/>
  <c r="O57" i="3" s="1"/>
  <c r="N54" i="3"/>
  <c r="N57" i="3" s="1"/>
  <c r="M54" i="3"/>
  <c r="L54" i="3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6" l="1"/>
  <c r="K57" i="6"/>
  <c r="J58" i="6"/>
  <c r="J57" i="6"/>
  <c r="Q56" i="5"/>
  <c r="M58" i="5"/>
  <c r="M57" i="5"/>
  <c r="L58" i="4"/>
  <c r="P58" i="4"/>
  <c r="P57" i="4"/>
  <c r="L57" i="4"/>
  <c r="L58" i="3"/>
  <c r="Q56" i="4"/>
  <c r="L57" i="3"/>
  <c r="M58" i="3"/>
  <c r="M57" i="4"/>
  <c r="N58" i="4"/>
  <c r="J57" i="5"/>
  <c r="N57" i="5"/>
  <c r="K58" i="5"/>
  <c r="O58" i="5"/>
  <c r="P58" i="3"/>
  <c r="Q56" i="3"/>
  <c r="P57" i="3"/>
  <c r="M57" i="3"/>
  <c r="J58" i="3"/>
  <c r="N58" i="3"/>
  <c r="J57" i="4"/>
  <c r="N57" i="4"/>
  <c r="K58" i="4"/>
  <c r="O58" i="4"/>
  <c r="K57" i="5"/>
  <c r="O57" i="5"/>
  <c r="P58" i="5"/>
  <c r="M58" i="4"/>
  <c r="J58" i="5"/>
  <c r="N58" i="5"/>
  <c r="Q56" i="6"/>
  <c r="M58" i="6"/>
  <c r="O58" i="6"/>
  <c r="Q54" i="6"/>
  <c r="Q55" i="6"/>
  <c r="Q58" i="6" s="1"/>
  <c r="Q54" i="5"/>
  <c r="Q55" i="5"/>
  <c r="J58" i="4"/>
  <c r="Q54" i="4"/>
  <c r="Q57" i="4" s="1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5"/>
  <c r="Q58" i="4"/>
  <c r="Q58" i="3"/>
  <c r="Q57" i="6"/>
  <c r="Q57" i="3"/>
  <c r="Q49" i="1"/>
  <c r="Q50" i="1"/>
  <c r="Q51" i="1"/>
  <c r="Q52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<sst xmlns="http://schemas.openxmlformats.org/spreadsheetml/2006/main" count="326" uniqueCount="219">
  <si>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</si>
  <si>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</si>
  <si>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</si>
  <si>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</si>
  <si>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</si>
  <si>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</si>
  <si>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</si>
  <si>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</si>
  <si>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</si>
  <si>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</si>
  <si>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</si>
  <si>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</si>
  <si>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</si>
  <si>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</si>
  <si>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</si>
  <si>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</si>
  <si>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</si>
  <si>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</si>
  <si>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</si>
  <si>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</si>
  <si>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</si>
  <si>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</si>
  <si>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</si>
  <si>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</si>
  <si>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ALVARO RAMOS VILLEGAS</t>
  </si>
  <si>
    <t>GESTION DE LA RETRIBUCION</t>
  </si>
  <si>
    <t>605 A</t>
  </si>
  <si>
    <t xml:space="preserve">GESTION DE COSTOS </t>
  </si>
  <si>
    <t>FONSECA CRUZ ISRAEL</t>
  </si>
  <si>
    <t>RIOS CADENA MARIA JOSE</t>
  </si>
  <si>
    <t>201U0019</t>
  </si>
  <si>
    <t>201U0022</t>
  </si>
  <si>
    <t>211U0114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</si>
  <si>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</si>
  <si>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</si>
  <si>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</si>
  <si>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</si>
  <si>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</si>
  <si>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</si>
  <si>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</si>
  <si>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</si>
  <si>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</si>
  <si>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</si>
  <si>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</si>
  <si>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</si>
  <si>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</si>
  <si>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</si>
  <si>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</si>
  <si>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</si>
  <si>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</si>
  <si>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</si>
  <si>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</si>
  <si>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ADMINISTRACION FINANCIERA</t>
  </si>
  <si>
    <t>505 C</t>
  </si>
  <si>
    <t>SEPT./2023 - ENERO/2024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</si>
  <si>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</si>
  <si>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</si>
  <si>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</si>
  <si>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</si>
  <si>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</si>
  <si>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</si>
  <si>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</si>
  <si>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</si>
  <si>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</si>
  <si>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</si>
  <si>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</si>
  <si>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</si>
  <si>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</si>
  <si>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</si>
  <si>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</si>
  <si>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</si>
  <si>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</si>
  <si>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</si>
  <si>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</si>
  <si>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 xml:space="preserve">CONTABILIDAD GERENCIAL </t>
  </si>
  <si>
    <t>305 A</t>
  </si>
  <si>
    <t>221U0269</t>
  </si>
  <si>
    <t>221U0271</t>
  </si>
  <si>
    <t>221U0275</t>
  </si>
  <si>
    <t>221U0276</t>
  </si>
  <si>
    <t>221U0283</t>
  </si>
  <si>
    <t>211U0229</t>
  </si>
  <si>
    <t>221U0285</t>
  </si>
  <si>
    <t>221U0287</t>
  </si>
  <si>
    <t>221U0642</t>
  </si>
  <si>
    <t>221U0288</t>
  </si>
  <si>
    <t>221U0292</t>
  </si>
  <si>
    <t>211U0618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</si>
  <si>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</si>
  <si>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</si>
  <si>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</si>
  <si>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</si>
  <si>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</si>
  <si>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</si>
  <si>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</si>
  <si>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</si>
  <si>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221U0315</t>
  </si>
  <si>
    <t>221U0323</t>
  </si>
  <si>
    <t>221U0330</t>
  </si>
  <si>
    <t>221U0331</t>
  </si>
  <si>
    <t>221U0339</t>
  </si>
  <si>
    <t>221U0342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</si>
  <si>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</si>
  <si>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</si>
  <si>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</si>
  <si>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</si>
  <si>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</si>
  <si>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CRUZ LOBATO HENRY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</si>
  <si>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</si>
  <si>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</si>
  <si>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</si>
  <si>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</si>
  <si>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</si>
  <si>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ABSALON ADRIANA</t>
  </si>
  <si>
    <t>HERNANDEZ MARTINEZ FERNANDO</t>
  </si>
  <si>
    <t>LUA GONZALEZ JORGE ALBERTO</t>
  </si>
  <si>
    <t>LÓPEZ CHIGUIL INDIRA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</si>
  <si>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</si>
  <si>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</si>
  <si>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</si>
  <si>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</si>
  <si>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</si>
  <si>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ORTIZ RAMIREZ DIANA LIZZETH</t>
  </si>
  <si>
    <t>QUINO BUSTAMANTE VICTOR MANUEL</t>
  </si>
  <si>
    <t>SANCHEZ MIXTEGA MARTIN</t>
  </si>
  <si>
    <t>SOSA VENTURA GABRIELA</t>
  </si>
  <si>
    <t>VELASCO COTA JORGE ALBERTO</t>
  </si>
  <si>
    <t>XALA GARCÍA RAYSA MONTSERRAT</t>
  </si>
  <si>
    <t>501 B</t>
  </si>
  <si>
    <t>SEPT-/2023 - ENERO/2024</t>
  </si>
  <si>
    <t>211U0072</t>
  </si>
  <si>
    <t>211U0077</t>
  </si>
  <si>
    <t>211U0078</t>
  </si>
  <si>
    <t>191U0025</t>
  </si>
  <si>
    <t>211U0082</t>
  </si>
  <si>
    <t>211U0085</t>
  </si>
  <si>
    <t>211U0601</t>
  </si>
  <si>
    <t>211U0087</t>
  </si>
  <si>
    <t>211U0088</t>
  </si>
  <si>
    <t>221U0047</t>
  </si>
  <si>
    <t>211U0605</t>
  </si>
  <si>
    <t>211U0094</t>
  </si>
  <si>
    <t>211U0606</t>
  </si>
  <si>
    <t>211U0100</t>
  </si>
  <si>
    <t>211U0101</t>
  </si>
  <si>
    <t>201U0549</t>
  </si>
  <si>
    <t>191U0053</t>
  </si>
  <si>
    <t>211U0106</t>
  </si>
  <si>
    <t>211U0113</t>
  </si>
  <si>
    <t>211U0115</t>
  </si>
  <si>
    <t>211U0117</t>
  </si>
  <si>
    <t>211U0119</t>
  </si>
  <si>
    <t>211U0122</t>
  </si>
  <si>
    <t>211U0566</t>
  </si>
  <si>
    <t>CAPORAL VALENTIN CESAR EDUARDO</t>
  </si>
  <si>
    <t>CHIGO MARTINEZ JORGE DAVID</t>
  </si>
  <si>
    <t>CHIGUIL PEREZ AURORA</t>
  </si>
  <si>
    <t>CRUZ GARCIA ALEJANDRA DEL PILAR</t>
  </si>
  <si>
    <t>CRUZ JUAREZ ALONDRA JARED</t>
  </si>
  <si>
    <t>FIGUEROA GOMEZ MARIA FERNANDA</t>
  </si>
  <si>
    <t>GALINDO CATEMAXCA MAYBETH</t>
  </si>
  <si>
    <t>GOMEZ GOLPE JENIFER</t>
  </si>
  <si>
    <t>GOMEZ SANTOS JOSE ROGELIO</t>
  </si>
  <si>
    <t>ISIDORO VAZQUEZ KEIDI ESTEFANI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</si>
  <si>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</si>
  <si>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</si>
  <si>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</si>
  <si>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</si>
  <si>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</si>
  <si>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</si>
  <si>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MOTO TORRES GERARDO</t>
  </si>
  <si>
    <t>PAXTIAN BAXIN ANAHI</t>
  </si>
  <si>
    <t>RINCON PEDROZA OMAR YAEL</t>
  </si>
  <si>
    <t>RIVEROLL SANTOS PABLO</t>
  </si>
  <si>
    <t>SOTELO GRANDA GUMA JARETH</t>
  </si>
  <si>
    <t>TON LOPEZ AMERICA YAMILET</t>
  </si>
  <si>
    <t>VERGARA FERNANDEZ IRAD JAFETH</t>
  </si>
  <si>
    <t>TOTO POLITO ROSARIO DEL CARMEN</t>
  </si>
  <si>
    <t>211U0015</t>
  </si>
  <si>
    <t>211U0004</t>
  </si>
  <si>
    <t>201U0147</t>
  </si>
  <si>
    <t>201U0243</t>
  </si>
  <si>
    <t>191U0636</t>
  </si>
  <si>
    <t>211U0017</t>
  </si>
  <si>
    <t>BAXIN TOTO ITZANAMI</t>
  </si>
  <si>
    <t>MARTINEZ CAGAL SAYURY</t>
  </si>
  <si>
    <t>MENDOZA SANCHEZ ARLET</t>
  </si>
  <si>
    <t>SEBA POLITO ITZEL</t>
  </si>
  <si>
    <t>SOSA CARVALLO ESTEBAN</t>
  </si>
  <si>
    <t>ZETINA AVILA JULIO CESAR</t>
  </si>
  <si>
    <t>PLANEACION FINANCIERA</t>
  </si>
  <si>
    <t>701 B</t>
  </si>
  <si>
    <t>201U0011</t>
  </si>
  <si>
    <t>201U0012</t>
  </si>
  <si>
    <t>191U0018</t>
  </si>
  <si>
    <t>201U0020</t>
  </si>
  <si>
    <t>231U0679</t>
  </si>
  <si>
    <t>201U0029</t>
  </si>
  <si>
    <t>201U0030</t>
  </si>
  <si>
    <t>201U0033</t>
  </si>
  <si>
    <t>201U0037</t>
  </si>
  <si>
    <t>201U0520</t>
  </si>
  <si>
    <t>201U0048</t>
  </si>
  <si>
    <t>191U0079</t>
  </si>
  <si>
    <t>201U0055</t>
  </si>
  <si>
    <t>CHAGALA LUCHO ISIS IMELDA</t>
  </si>
  <si>
    <t>CHAGALA MARTINEZ MARCOS</t>
  </si>
  <si>
    <t>CHIGUIL HERNANDEZ EDUARDO MANUEL</t>
  </si>
  <si>
    <t>GARCÍA REYES KARLA PAOLA</t>
  </si>
  <si>
    <t>GOXCON XOLOT GERARDO</t>
  </si>
  <si>
    <t>HERNANDEZ MARTHEN SAMANTHA GUADALUPE</t>
  </si>
  <si>
    <t>JARAMILLO CATEMAXCA ARLETH</t>
  </si>
  <si>
    <t>JAUREGUI SERRANO JULIANA</t>
  </si>
  <si>
    <t>MARCIAL FABIAN JOSELYN</t>
  </si>
  <si>
    <t>MARTINEZ VAZQUEZ VICTOR UBALDO</t>
  </si>
  <si>
    <t>ORGANISTA BELLI EDWIN</t>
  </si>
  <si>
    <t>TENORIO TEMICH ROCIO ABIGAIL</t>
  </si>
  <si>
    <t>VELASCO AMADOR EDER MIGUEL</t>
  </si>
  <si>
    <t>XALA RIVEROL GREYS KAROL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</si>
</sst>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2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2AAB7B80-82B6-4BE6-BAD2-1FF590FDFC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52</v>
      </c>
      <c r="E4" s="39"/>
      <c r="F4" s="39"/>
      <c r="G4" s="39"/>
      <c r="I4" t="s">
        <v>1</v>
      </c>
      <c r="J4" s="29" t="s">
        <v>53</v>
      </c>
      <c r="K4" s="29"/>
      <c r="M4" t="s">
        <v>2</v>
      </c>
      <c r="N4" s="30">
        <v>45259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 t="s">
        <v>33</v>
      </c>
      <c r="D9" s="25" t="s">
        <v>55</v>
      </c>
      <c r="E9" s="26"/>
      <c r="F9" s="26"/>
      <c r="G9" s="26"/>
      <c r="H9" s="26"/>
      <c r="I9" s="27"/>
      <c r="J9" s="4">
        <v>75</v>
      </c>
      <c r="K9" s="4">
        <v>70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43</v>
      </c>
    </row>
    <row r="10" spans="2:18" ht="15.75" x14ac:dyDescent="0.25">
      <c r="B10" s="6">
        <f>B9+1</f>
        <v>2</v>
      </c>
      <c r="C10" s="18" t="s">
        <v>34</v>
      </c>
      <c r="D10" s="25" t="s">
        <v>56</v>
      </c>
      <c r="E10" s="26"/>
      <c r="F10" s="26"/>
      <c r="G10" s="26"/>
      <c r="H10" s="26"/>
      <c r="I10" s="27"/>
      <c r="J10" s="4">
        <v>100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SUM(J10:N10)/5</f>
        <v>52</v>
      </c>
    </row>
    <row r="11" spans="2:18" ht="15.75" x14ac:dyDescent="0.25">
      <c r="B11" s="6">
        <f t="shared" ref="B11:B53" si="1">B10+1</f>
        <v>3</v>
      </c>
      <c r="C11" s="18" t="s">
        <v>35</v>
      </c>
      <c r="D11" s="25" t="s">
        <v>57</v>
      </c>
      <c r="E11" s="26"/>
      <c r="F11" s="26"/>
      <c r="G11" s="26"/>
      <c r="H11" s="26"/>
      <c r="I11" s="27"/>
      <c r="J11" s="4">
        <v>70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</v>
      </c>
    </row>
    <row r="12" spans="2:18" ht="15.75" x14ac:dyDescent="0.25">
      <c r="B12" s="6">
        <f t="shared" si="1"/>
        <v>4</v>
      </c>
      <c r="C12" s="18" t="s">
        <v>36</v>
      </c>
      <c r="D12" s="25" t="s">
        <v>58</v>
      </c>
      <c r="E12" s="26"/>
      <c r="F12" s="26"/>
      <c r="G12" s="26"/>
      <c r="H12" s="26"/>
      <c r="I12" s="27"/>
      <c r="J12" s="4">
        <v>75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43</v>
      </c>
    </row>
    <row r="13" spans="2:18" ht="15.75" x14ac:dyDescent="0.25">
      <c r="B13" s="6">
        <f t="shared" si="1"/>
        <v>5</v>
      </c>
      <c r="C13" s="18" t="s">
        <v>37</v>
      </c>
      <c r="D13" s="25" t="s">
        <v>59</v>
      </c>
      <c r="E13" s="26"/>
      <c r="F13" s="26"/>
      <c r="G13" s="26"/>
      <c r="H13" s="26"/>
      <c r="I13" s="27"/>
      <c r="J13" s="4">
        <v>100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52</v>
      </c>
    </row>
    <row r="14" spans="2:18" ht="15.75" x14ac:dyDescent="0.25">
      <c r="B14" s="6">
        <f t="shared" si="1"/>
        <v>6</v>
      </c>
      <c r="C14" s="18" t="s">
        <v>38</v>
      </c>
      <c r="D14" s="25" t="s">
        <v>60</v>
      </c>
      <c r="E14" s="26"/>
      <c r="F14" s="26"/>
      <c r="G14" s="26"/>
      <c r="H14" s="26"/>
      <c r="I14" s="27"/>
      <c r="J14" s="4">
        <v>100</v>
      </c>
      <c r="K14" s="4">
        <v>90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58</v>
      </c>
    </row>
    <row r="15" spans="2:18" ht="15.75" x14ac:dyDescent="0.25">
      <c r="B15" s="6">
        <f t="shared" si="1"/>
        <v>7</v>
      </c>
      <c r="C15" s="18" t="s">
        <v>39</v>
      </c>
      <c r="D15" s="25" t="s">
        <v>61</v>
      </c>
      <c r="E15" s="26"/>
      <c r="F15" s="26"/>
      <c r="G15" s="26"/>
      <c r="H15" s="26"/>
      <c r="I15" s="27"/>
      <c r="J15" s="4">
        <v>80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44</v>
      </c>
    </row>
    <row r="16" spans="2:18" ht="15.75" x14ac:dyDescent="0.25">
      <c r="B16" s="6">
        <f t="shared" si="1"/>
        <v>8</v>
      </c>
      <c r="C16" s="18" t="s">
        <v>40</v>
      </c>
      <c r="D16" s="25" t="s">
        <v>62</v>
      </c>
      <c r="E16" s="26"/>
      <c r="F16" s="26"/>
      <c r="G16" s="26"/>
      <c r="H16" s="26"/>
      <c r="I16" s="27"/>
      <c r="J16" s="4">
        <v>70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</v>
      </c>
    </row>
    <row r="17" spans="2:17" ht="15.75" x14ac:dyDescent="0.25">
      <c r="B17" s="6">
        <f t="shared" si="1"/>
        <v>9</v>
      </c>
      <c r="C17" s="18" t="s">
        <v>41</v>
      </c>
      <c r="D17" s="25" t="s">
        <v>63</v>
      </c>
      <c r="E17" s="26"/>
      <c r="F17" s="26"/>
      <c r="G17" s="26"/>
      <c r="H17" s="26"/>
      <c r="I17" s="27"/>
      <c r="J17" s="4">
        <v>75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43</v>
      </c>
    </row>
    <row r="18" spans="2:17" ht="15.75" x14ac:dyDescent="0.25">
      <c r="B18" s="6">
        <f t="shared" si="1"/>
        <v>10</v>
      </c>
      <c r="C18" s="18" t="s">
        <v>42</v>
      </c>
      <c r="D18" s="25" t="s">
        <v>64</v>
      </c>
      <c r="E18" s="26"/>
      <c r="F18" s="26"/>
      <c r="G18" s="26"/>
      <c r="H18" s="26"/>
      <c r="I18" s="27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15</v>
      </c>
    </row>
    <row r="19" spans="2:17" ht="15.75" x14ac:dyDescent="0.25">
      <c r="B19" s="6">
        <f t="shared" si="1"/>
        <v>11</v>
      </c>
      <c r="C19" s="18" t="s">
        <v>43</v>
      </c>
      <c r="D19" s="25" t="s">
        <v>65</v>
      </c>
      <c r="E19" s="26"/>
      <c r="F19" s="26"/>
      <c r="G19" s="26"/>
      <c r="H19" s="26"/>
      <c r="I19" s="27"/>
      <c r="J19" s="4">
        <v>75</v>
      </c>
      <c r="K19" s="4">
        <v>70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43</v>
      </c>
    </row>
    <row r="20" spans="2:17" ht="15.75" x14ac:dyDescent="0.25">
      <c r="B20" s="6">
        <f t="shared" si="1"/>
        <v>12</v>
      </c>
      <c r="C20" s="18" t="s">
        <v>44</v>
      </c>
      <c r="D20" s="25" t="s">
        <v>66</v>
      </c>
      <c r="E20" s="26"/>
      <c r="F20" s="26"/>
      <c r="G20" s="26"/>
      <c r="H20" s="26"/>
      <c r="I20" s="27"/>
      <c r="J20" s="4">
        <v>70</v>
      </c>
      <c r="K20" s="4">
        <v>70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43</v>
      </c>
    </row>
    <row r="21" spans="2:17" ht="15.75" x14ac:dyDescent="0.25">
      <c r="B21" s="6">
        <f t="shared" si="1"/>
        <v>13</v>
      </c>
      <c r="C21" s="18" t="s">
        <v>45</v>
      </c>
      <c r="D21" s="25" t="s">
        <v>67</v>
      </c>
      <c r="E21" s="26"/>
      <c r="F21" s="26"/>
      <c r="G21" s="26"/>
      <c r="H21" s="26"/>
      <c r="I21" s="27"/>
      <c r="J21" s="4">
        <v>70</v>
      </c>
      <c r="K21" s="4">
        <v>70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</v>
      </c>
    </row>
    <row r="22" spans="2:17" ht="15.75" x14ac:dyDescent="0.25">
      <c r="B22" s="6">
        <f t="shared" si="1"/>
        <v>14</v>
      </c>
      <c r="C22" s="18" t="s">
        <v>46</v>
      </c>
      <c r="D22" s="25" t="s">
        <v>68</v>
      </c>
      <c r="E22" s="26"/>
      <c r="F22" s="26"/>
      <c r="G22" s="26"/>
      <c r="H22" s="26"/>
      <c r="I22" s="27"/>
      <c r="J22" s="4">
        <v>75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43</v>
      </c>
    </row>
    <row r="23" spans="2:17" ht="15.75" x14ac:dyDescent="0.25">
      <c r="B23" s="6">
        <f t="shared" si="1"/>
        <v>15</v>
      </c>
      <c r="C23" s="18" t="s">
        <v>47</v>
      </c>
      <c r="D23" s="25" t="s">
        <v>69</v>
      </c>
      <c r="E23" s="26"/>
      <c r="F23" s="26"/>
      <c r="G23" s="26"/>
      <c r="H23" s="26"/>
      <c r="I23" s="27"/>
      <c r="J23" s="4">
        <v>75</v>
      </c>
      <c r="K23" s="4">
        <v>70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44</v>
      </c>
    </row>
    <row r="24" spans="2:17" ht="15.75" x14ac:dyDescent="0.25">
      <c r="B24" s="6">
        <f t="shared" si="1"/>
        <v>16</v>
      </c>
      <c r="C24" s="18" t="s">
        <v>48</v>
      </c>
      <c r="D24" s="25" t="s">
        <v>70</v>
      </c>
      <c r="E24" s="26"/>
      <c r="F24" s="26"/>
      <c r="G24" s="26"/>
      <c r="H24" s="26"/>
      <c r="I24" s="27"/>
      <c r="J24" s="4">
        <v>70</v>
      </c>
      <c r="K24" s="4">
        <v>70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</v>
      </c>
    </row>
    <row r="25" spans="2:17" ht="15.75" x14ac:dyDescent="0.25">
      <c r="B25" s="6">
        <f t="shared" si="1"/>
        <v>17</v>
      </c>
      <c r="C25" s="18" t="s">
        <v>49</v>
      </c>
      <c r="D25" s="25" t="s">
        <v>71</v>
      </c>
      <c r="E25" s="26"/>
      <c r="F25" s="26"/>
      <c r="G25" s="26"/>
      <c r="H25" s="26"/>
      <c r="I25" s="27"/>
      <c r="J25" s="4">
        <v>75</v>
      </c>
      <c r="K25" s="4">
        <v>70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43</v>
      </c>
    </row>
    <row r="26" spans="2:17" ht="15.75" x14ac:dyDescent="0.25">
      <c r="B26" s="6">
        <f t="shared" si="1"/>
        <v>18</v>
      </c>
      <c r="C26" s="18" t="s">
        <v>50</v>
      </c>
      <c r="D26" s="25" t="s">
        <v>72</v>
      </c>
      <c r="E26" s="26"/>
      <c r="F26" s="26"/>
      <c r="G26" s="26"/>
      <c r="H26" s="26"/>
      <c r="I26" s="27"/>
      <c r="J26" s="4">
        <v>70</v>
      </c>
      <c r="K26" s="4">
        <v>70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</v>
      </c>
    </row>
    <row r="27" spans="2:17" ht="15.75" x14ac:dyDescent="0.25">
      <c r="B27" s="6">
        <f t="shared" si="1"/>
        <v>19</v>
      </c>
      <c r="C27" s="18" t="s">
        <v>51</v>
      </c>
      <c r="D27" s="25" t="s">
        <v>73</v>
      </c>
      <c r="E27" s="26"/>
      <c r="F27" s="26"/>
      <c r="G27" s="26"/>
      <c r="H27" s="26"/>
      <c r="I27" s="27"/>
      <c r="J27" s="4">
        <v>75</v>
      </c>
      <c r="K27" s="4">
        <v>70</v>
      </c>
      <c r="L27" s="4">
        <v>70</v>
      </c>
      <c r="M27" s="4">
        <v>0</v>
      </c>
      <c r="N27" s="4">
        <v>0</v>
      </c>
      <c r="O27" s="4"/>
      <c r="P27" s="4"/>
      <c r="Q27" s="10">
        <f t="shared" si="0"/>
        <v>43</v>
      </c>
    </row>
    <row r="28" spans="2:17" x14ac:dyDescent="0.25">
      <c r="B28" s="6">
        <f t="shared" si="1"/>
        <v>20</v>
      </c>
      <c r="D28" s="28"/>
      <c r="E28" s="28"/>
      <c r="F28" s="28"/>
      <c r="G28" s="28"/>
      <c r="H28" s="28"/>
      <c r="I28" s="28"/>
      <c r="J28" s="4"/>
      <c r="K28" s="4"/>
      <c r="L28" s="4">
        <v>0</v>
      </c>
      <c r="M28" s="4">
        <v>0</v>
      </c>
      <c r="N28" s="4">
        <v>0</v>
      </c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D29" s="28"/>
      <c r="E29" s="28"/>
      <c r="F29" s="28"/>
      <c r="G29" s="28"/>
      <c r="H29" s="28"/>
      <c r="I29" s="28"/>
      <c r="J29" s="4"/>
      <c r="K29" s="4"/>
      <c r="L29" s="4">
        <v>0</v>
      </c>
      <c r="M29" s="4">
        <v>0</v>
      </c>
      <c r="N29" s="4">
        <v>0</v>
      </c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ref="Q30:Q48" si="2">SUM(J30:P30)/7</f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 t="shared" ref="J54:P54" si="4">COUNTIF(J9:J53,"&gt;=70")</f>
        <v>19</v>
      </c>
      <c r="K54" s="11">
        <f t="shared" si="4"/>
        <v>18</v>
      </c>
      <c r="L54" s="11">
        <f t="shared" si="4"/>
        <v>18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 t="shared" ref="J55:Q55" si="5">COUNTIF(J9:J53,"&lt;70")</f>
        <v>0</v>
      </c>
      <c r="K55" s="12">
        <f t="shared" si="5"/>
        <v>1</v>
      </c>
      <c r="L55" s="12">
        <f t="shared" si="5"/>
        <v>3</v>
      </c>
      <c r="M55" s="12">
        <f t="shared" si="5"/>
        <v>21</v>
      </c>
      <c r="N55" s="12">
        <f t="shared" si="5"/>
        <v>21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 t="shared" ref="J56:Q56" si="6">COUNT(J9:J53)</f>
        <v>19</v>
      </c>
      <c r="K56" s="12">
        <f t="shared" si="6"/>
        <v>19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0.94736842105263153</v>
      </c>
      <c r="L57" s="14">
        <f t="shared" si="7"/>
        <v>0.8571428571428571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5.2631578947368418E-2</v>
      </c>
      <c r="L58" s="14">
        <f t="shared" si="8"/>
        <v>0.14285714285714285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74</v>
      </c>
      <c r="E4" s="39"/>
      <c r="F4" s="39"/>
      <c r="G4" s="39"/>
      <c r="I4" t="s">
        <v>1</v>
      </c>
      <c r="J4" s="29" t="s">
        <v>75</v>
      </c>
      <c r="K4" s="29"/>
      <c r="M4" t="s">
        <v>2</v>
      </c>
      <c r="N4" s="30">
        <v>45259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76</v>
      </c>
      <c r="D9" s="40" t="s">
        <v>102</v>
      </c>
      <c r="E9" s="41"/>
      <c r="F9" s="41"/>
      <c r="G9" s="41"/>
      <c r="H9" s="41"/>
      <c r="I9" s="42"/>
      <c r="J9" s="4">
        <v>95</v>
      </c>
      <c r="K9" s="4">
        <v>100</v>
      </c>
      <c r="L9" s="4">
        <v>95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41.428571428571431</v>
      </c>
    </row>
    <row r="10" spans="2:18" x14ac:dyDescent="0.25">
      <c r="B10" s="6">
        <f>B9+1</f>
        <v>2</v>
      </c>
      <c r="C10" t="s">
        <v>77</v>
      </c>
      <c r="D10" s="40" t="s">
        <v>103</v>
      </c>
      <c r="E10" s="41"/>
      <c r="F10" s="41"/>
      <c r="G10" s="41"/>
      <c r="H10" s="41"/>
      <c r="I10" s="42"/>
      <c r="J10" s="4">
        <v>75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30.714285714285715</v>
      </c>
    </row>
    <row r="11" spans="2:18" x14ac:dyDescent="0.25">
      <c r="B11" s="6">
        <f t="shared" ref="B11:B53" si="1">B10+1</f>
        <v>3</v>
      </c>
      <c r="C11" t="s">
        <v>78</v>
      </c>
      <c r="D11" s="40" t="s">
        <v>104</v>
      </c>
      <c r="E11" s="41"/>
      <c r="F11" s="41"/>
      <c r="G11" s="41"/>
      <c r="H11" s="41"/>
      <c r="I11" s="42"/>
      <c r="J11" s="4">
        <v>70</v>
      </c>
      <c r="K11" s="4">
        <v>75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30.714285714285715</v>
      </c>
    </row>
    <row r="12" spans="2:18" x14ac:dyDescent="0.25">
      <c r="B12" s="6">
        <f t="shared" si="1"/>
        <v>4</v>
      </c>
      <c r="C12" t="s">
        <v>79</v>
      </c>
      <c r="D12" s="40" t="s">
        <v>105</v>
      </c>
      <c r="E12" s="41"/>
      <c r="F12" s="41"/>
      <c r="G12" s="41"/>
      <c r="H12" s="41"/>
      <c r="I12" s="42"/>
      <c r="J12" s="4">
        <v>75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</v>
      </c>
    </row>
    <row r="13" spans="2:18" x14ac:dyDescent="0.25">
      <c r="B13" s="6">
        <f t="shared" si="1"/>
        <v>5</v>
      </c>
      <c r="C13" t="s">
        <v>35</v>
      </c>
      <c r="D13" s="40" t="s">
        <v>57</v>
      </c>
      <c r="E13" s="41"/>
      <c r="F13" s="41"/>
      <c r="G13" s="41"/>
      <c r="H13" s="41"/>
      <c r="I13" s="42"/>
      <c r="J13" s="4">
        <v>75</v>
      </c>
      <c r="K13" s="4">
        <v>70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32.857142857142854</v>
      </c>
    </row>
    <row r="14" spans="2:18" x14ac:dyDescent="0.25">
      <c r="B14" s="6">
        <f t="shared" si="1"/>
        <v>6</v>
      </c>
      <c r="C14" t="s">
        <v>80</v>
      </c>
      <c r="D14" s="40" t="s">
        <v>106</v>
      </c>
      <c r="E14" s="41"/>
      <c r="F14" s="41"/>
      <c r="G14" s="41"/>
      <c r="H14" s="41"/>
      <c r="I14" s="42"/>
      <c r="J14" s="4">
        <v>95</v>
      </c>
      <c r="K14" s="4">
        <v>95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37.857142857142854</v>
      </c>
    </row>
    <row r="15" spans="2:18" x14ac:dyDescent="0.25">
      <c r="B15" s="6">
        <f t="shared" si="1"/>
        <v>7</v>
      </c>
      <c r="C15" t="s">
        <v>81</v>
      </c>
      <c r="D15" s="40" t="s">
        <v>107</v>
      </c>
      <c r="E15" s="41"/>
      <c r="F15" s="41"/>
      <c r="G15" s="41"/>
      <c r="H15" s="41"/>
      <c r="I15" s="42"/>
      <c r="J15" s="4">
        <v>70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t="s">
        <v>82</v>
      </c>
      <c r="D16" s="40" t="s">
        <v>108</v>
      </c>
      <c r="E16" s="41"/>
      <c r="F16" s="41"/>
      <c r="G16" s="41"/>
      <c r="H16" s="41"/>
      <c r="I16" s="42"/>
      <c r="J16" s="4">
        <v>75</v>
      </c>
      <c r="K16" s="4">
        <v>75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34.285714285714285</v>
      </c>
    </row>
    <row r="17" spans="2:17" x14ac:dyDescent="0.25">
      <c r="B17" s="6">
        <f t="shared" si="1"/>
        <v>9</v>
      </c>
      <c r="C17" t="s">
        <v>83</v>
      </c>
      <c r="D17" s="40" t="s">
        <v>109</v>
      </c>
      <c r="E17" s="41"/>
      <c r="F17" s="41"/>
      <c r="G17" s="41"/>
      <c r="H17" s="41"/>
      <c r="I17" s="42"/>
      <c r="J17" s="4">
        <v>85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40.714285714285715</v>
      </c>
    </row>
    <row r="18" spans="2:17" x14ac:dyDescent="0.25">
      <c r="B18" s="6">
        <f t="shared" si="1"/>
        <v>10</v>
      </c>
      <c r="C18" t="s">
        <v>84</v>
      </c>
      <c r="D18" s="40" t="s">
        <v>110</v>
      </c>
      <c r="E18" s="41"/>
      <c r="F18" s="41"/>
      <c r="G18" s="41"/>
      <c r="H18" s="41"/>
      <c r="I18" s="42"/>
      <c r="J18" s="4">
        <v>85</v>
      </c>
      <c r="K18" s="4">
        <v>70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C19" t="s">
        <v>85</v>
      </c>
      <c r="D19" s="40" t="s">
        <v>111</v>
      </c>
      <c r="E19" s="41"/>
      <c r="F19" s="41"/>
      <c r="G19" s="41"/>
      <c r="H19" s="41"/>
      <c r="I19" s="42"/>
      <c r="J19" s="4">
        <v>75</v>
      </c>
      <c r="K19" s="4">
        <v>85</v>
      </c>
      <c r="L19" s="4">
        <v>75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33.571428571428569</v>
      </c>
    </row>
    <row r="20" spans="2:17" x14ac:dyDescent="0.25">
      <c r="B20" s="6">
        <f t="shared" si="1"/>
        <v>12</v>
      </c>
      <c r="C20" t="s">
        <v>86</v>
      </c>
      <c r="D20" s="40" t="s">
        <v>112</v>
      </c>
      <c r="E20" s="41"/>
      <c r="F20" s="41"/>
      <c r="G20" s="41"/>
      <c r="H20" s="41"/>
      <c r="I20" s="42"/>
      <c r="J20" s="4">
        <v>95</v>
      </c>
      <c r="K20" s="4">
        <v>90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37.142857142857146</v>
      </c>
    </row>
    <row r="21" spans="2:17" x14ac:dyDescent="0.25">
      <c r="B21" s="6">
        <f t="shared" si="1"/>
        <v>13</v>
      </c>
      <c r="C21" t="s">
        <v>87</v>
      </c>
      <c r="D21" s="40" t="s">
        <v>113</v>
      </c>
      <c r="E21" s="41"/>
      <c r="F21" s="41"/>
      <c r="G21" s="41"/>
      <c r="H21" s="41"/>
      <c r="I21" s="42"/>
      <c r="J21" s="4">
        <v>70</v>
      </c>
      <c r="K21" s="4">
        <v>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t="s">
        <v>88</v>
      </c>
      <c r="D22" s="40" t="s">
        <v>114</v>
      </c>
      <c r="E22" s="41"/>
      <c r="F22" s="41"/>
      <c r="G22" s="41"/>
      <c r="H22" s="41"/>
      <c r="I22" s="42"/>
      <c r="J22" s="4">
        <v>85</v>
      </c>
      <c r="K22" s="4">
        <v>90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25">
      <c r="B23" s="6">
        <f t="shared" si="1"/>
        <v>15</v>
      </c>
      <c r="C23" t="s">
        <v>89</v>
      </c>
      <c r="D23" s="40" t="s">
        <v>115</v>
      </c>
      <c r="E23" s="41"/>
      <c r="F23" s="41"/>
      <c r="G23" s="41"/>
      <c r="H23" s="41"/>
      <c r="I23" s="42"/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t="s">
        <v>90</v>
      </c>
      <c r="D24" s="40" t="s">
        <v>116</v>
      </c>
      <c r="E24" s="41"/>
      <c r="F24" s="41"/>
      <c r="G24" s="41"/>
      <c r="H24" s="41"/>
      <c r="I24" s="42"/>
      <c r="J24" s="4">
        <v>70</v>
      </c>
      <c r="K24" s="4">
        <v>70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30</v>
      </c>
    </row>
    <row r="25" spans="2:17" x14ac:dyDescent="0.25">
      <c r="B25" s="6">
        <f t="shared" si="1"/>
        <v>17</v>
      </c>
      <c r="C25" t="s">
        <v>91</v>
      </c>
      <c r="D25" s="40" t="s">
        <v>117</v>
      </c>
      <c r="E25" s="41"/>
      <c r="F25" s="41"/>
      <c r="G25" s="41"/>
      <c r="H25" s="41"/>
      <c r="I25" s="42"/>
      <c r="J25" s="4">
        <v>70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38.571428571428569</v>
      </c>
    </row>
    <row r="26" spans="2:17" x14ac:dyDescent="0.25">
      <c r="B26" s="6">
        <f t="shared" si="1"/>
        <v>18</v>
      </c>
      <c r="C26" t="s">
        <v>92</v>
      </c>
      <c r="D26" s="40" t="s">
        <v>118</v>
      </c>
      <c r="E26" s="41"/>
      <c r="F26" s="41"/>
      <c r="G26" s="41"/>
      <c r="H26" s="41"/>
      <c r="I26" s="42"/>
      <c r="J26" s="4">
        <v>85</v>
      </c>
      <c r="K26" s="4">
        <v>95</v>
      </c>
      <c r="L26" s="4">
        <v>95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39.285714285714285</v>
      </c>
    </row>
    <row r="27" spans="2:17" x14ac:dyDescent="0.25">
      <c r="B27" s="6">
        <f t="shared" si="1"/>
        <v>19</v>
      </c>
      <c r="C27" t="s">
        <v>93</v>
      </c>
      <c r="D27" s="40" t="s">
        <v>119</v>
      </c>
      <c r="E27" s="41"/>
      <c r="F27" s="41"/>
      <c r="G27" s="41"/>
      <c r="H27" s="41"/>
      <c r="I27" s="42"/>
      <c r="J27" s="4">
        <v>70</v>
      </c>
      <c r="K27" s="4">
        <v>85</v>
      </c>
      <c r="L27" s="4">
        <v>75</v>
      </c>
      <c r="M27" s="4">
        <v>0</v>
      </c>
      <c r="N27" s="4">
        <v>0</v>
      </c>
      <c r="O27" s="4"/>
      <c r="P27" s="4"/>
      <c r="Q27" s="10">
        <f t="shared" si="0"/>
        <v>32.857142857142854</v>
      </c>
    </row>
    <row r="28" spans="2:17" x14ac:dyDescent="0.25">
      <c r="B28" s="6">
        <f t="shared" si="1"/>
        <v>20</v>
      </c>
      <c r="C28" t="s">
        <v>94</v>
      </c>
      <c r="D28" s="40" t="s">
        <v>120</v>
      </c>
      <c r="E28" s="41"/>
      <c r="F28" s="41"/>
      <c r="G28" s="41"/>
      <c r="H28" s="41"/>
      <c r="I28" s="42"/>
      <c r="J28" s="4">
        <v>75</v>
      </c>
      <c r="K28" s="4">
        <v>100</v>
      </c>
      <c r="L28" s="4">
        <v>85</v>
      </c>
      <c r="M28" s="4">
        <v>0</v>
      </c>
      <c r="N28" s="4">
        <v>0</v>
      </c>
      <c r="O28" s="4"/>
      <c r="P28" s="4"/>
      <c r="Q28" s="10">
        <f t="shared" si="0"/>
        <v>37.142857142857146</v>
      </c>
    </row>
    <row r="29" spans="2:17" x14ac:dyDescent="0.25">
      <c r="B29" s="6">
        <f t="shared" si="1"/>
        <v>21</v>
      </c>
      <c r="C29" t="s">
        <v>95</v>
      </c>
      <c r="D29" s="40" t="s">
        <v>121</v>
      </c>
      <c r="E29" s="41"/>
      <c r="F29" s="41"/>
      <c r="G29" s="41"/>
      <c r="H29" s="41"/>
      <c r="I29" s="42"/>
      <c r="J29" s="4">
        <v>75</v>
      </c>
      <c r="K29" s="4">
        <v>70</v>
      </c>
      <c r="L29" s="4">
        <v>70</v>
      </c>
      <c r="M29" s="4">
        <v>0</v>
      </c>
      <c r="N29" s="4">
        <v>0</v>
      </c>
      <c r="O29" s="4"/>
      <c r="P29" s="4"/>
      <c r="Q29" s="10">
        <f t="shared" si="0"/>
        <v>30.714285714285715</v>
      </c>
    </row>
    <row r="30" spans="2:17" x14ac:dyDescent="0.25">
      <c r="B30" s="6">
        <f t="shared" si="1"/>
        <v>22</v>
      </c>
      <c r="C30" t="s">
        <v>96</v>
      </c>
      <c r="D30" s="40" t="s">
        <v>122</v>
      </c>
      <c r="E30" s="41"/>
      <c r="F30" s="41"/>
      <c r="G30" s="41"/>
      <c r="H30" s="41"/>
      <c r="I30" s="42"/>
      <c r="J30" s="16">
        <v>75</v>
      </c>
      <c r="K30" s="4">
        <v>75</v>
      </c>
      <c r="L30" s="4">
        <v>95</v>
      </c>
      <c r="M30" s="4">
        <v>0</v>
      </c>
      <c r="N30" s="4">
        <v>0</v>
      </c>
      <c r="O30" s="4"/>
      <c r="P30" s="4"/>
      <c r="Q30" s="10">
        <f t="shared" si="0"/>
        <v>35</v>
      </c>
    </row>
    <row r="31" spans="2:17" x14ac:dyDescent="0.25">
      <c r="B31" s="6">
        <f t="shared" si="1"/>
        <v>23</v>
      </c>
      <c r="C31" t="s">
        <v>97</v>
      </c>
      <c r="D31" s="40" t="s">
        <v>123</v>
      </c>
      <c r="E31" s="41"/>
      <c r="F31" s="41"/>
      <c r="G31" s="41"/>
      <c r="H31" s="41"/>
      <c r="I31" s="42"/>
      <c r="J31" s="4">
        <v>75</v>
      </c>
      <c r="K31" s="4">
        <v>85</v>
      </c>
      <c r="L31" s="4">
        <v>95</v>
      </c>
      <c r="M31" s="4">
        <v>0</v>
      </c>
      <c r="N31" s="4">
        <v>0</v>
      </c>
      <c r="O31" s="4"/>
      <c r="P31" s="4"/>
      <c r="Q31" s="10">
        <f t="shared" si="0"/>
        <v>36.428571428571431</v>
      </c>
    </row>
    <row r="32" spans="2:17" x14ac:dyDescent="0.25">
      <c r="B32" s="6">
        <f t="shared" si="1"/>
        <v>24</v>
      </c>
      <c r="C32" t="s">
        <v>98</v>
      </c>
      <c r="D32" s="40" t="s">
        <v>124</v>
      </c>
      <c r="E32" s="41"/>
      <c r="F32" s="41"/>
      <c r="G32" s="41"/>
      <c r="H32" s="41"/>
      <c r="I32" s="42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/>
      <c r="P32" s="4"/>
      <c r="Q32" s="10">
        <f t="shared" si="0"/>
        <v>42.857142857142854</v>
      </c>
    </row>
    <row r="33" spans="2:17" x14ac:dyDescent="0.25">
      <c r="B33" s="6">
        <f t="shared" si="1"/>
        <v>25</v>
      </c>
      <c r="C33" t="s">
        <v>99</v>
      </c>
      <c r="D33" s="40" t="s">
        <v>125</v>
      </c>
      <c r="E33" s="41"/>
      <c r="F33" s="41"/>
      <c r="G33" s="41"/>
      <c r="H33" s="41"/>
      <c r="I33" s="42"/>
      <c r="J33" s="4">
        <v>70</v>
      </c>
      <c r="K33" s="4">
        <v>0</v>
      </c>
      <c r="L33" s="4">
        <v>70</v>
      </c>
      <c r="M33" s="4">
        <v>0</v>
      </c>
      <c r="N33" s="4">
        <v>0</v>
      </c>
      <c r="O33" s="4"/>
      <c r="P33" s="4"/>
      <c r="Q33" s="10">
        <f t="shared" si="0"/>
        <v>20</v>
      </c>
    </row>
    <row r="34" spans="2:17" x14ac:dyDescent="0.25">
      <c r="B34" s="6">
        <f t="shared" si="1"/>
        <v>26</v>
      </c>
      <c r="C34" t="s">
        <v>100</v>
      </c>
      <c r="D34" s="40" t="s">
        <v>126</v>
      </c>
      <c r="E34" s="41"/>
      <c r="F34" s="41"/>
      <c r="G34" s="41"/>
      <c r="H34" s="41"/>
      <c r="I34" s="42"/>
      <c r="J34" s="4">
        <v>70</v>
      </c>
      <c r="K34" s="4">
        <v>0</v>
      </c>
      <c r="L34" s="4">
        <v>70</v>
      </c>
      <c r="M34" s="4">
        <v>0</v>
      </c>
      <c r="N34" s="4">
        <v>0</v>
      </c>
      <c r="O34" s="4"/>
      <c r="P34" s="4"/>
      <c r="Q34" s="10">
        <f t="shared" si="0"/>
        <v>20</v>
      </c>
    </row>
    <row r="35" spans="2:17" x14ac:dyDescent="0.25">
      <c r="B35" s="6">
        <f t="shared" si="1"/>
        <v>27</v>
      </c>
      <c r="C35" t="s">
        <v>101</v>
      </c>
      <c r="D35" s="40" t="s">
        <v>127</v>
      </c>
      <c r="E35" s="41"/>
      <c r="F35" s="41"/>
      <c r="G35" s="41"/>
      <c r="H35" s="41"/>
      <c r="I35" s="42"/>
      <c r="J35" s="4">
        <v>85</v>
      </c>
      <c r="K35" s="4">
        <v>85</v>
      </c>
      <c r="L35" s="4">
        <v>100</v>
      </c>
      <c r="M35" s="4">
        <v>0</v>
      </c>
      <c r="N35" s="4">
        <v>0</v>
      </c>
      <c r="O35" s="4"/>
      <c r="P35" s="4"/>
      <c r="Q35" s="10">
        <f t="shared" si="0"/>
        <v>38.571428571428569</v>
      </c>
    </row>
    <row r="36" spans="2:17" x14ac:dyDescent="0.25">
      <c r="B36" s="6">
        <f t="shared" si="1"/>
        <v>28</v>
      </c>
      <c r="D36" s="40"/>
      <c r="E36" s="41"/>
      <c r="F36" s="41"/>
      <c r="G36" s="41"/>
      <c r="H36" s="41"/>
      <c r="I36" s="42"/>
      <c r="J36" s="4"/>
      <c r="K36" s="4">
        <v>0</v>
      </c>
      <c r="L36" s="4">
        <v>0</v>
      </c>
      <c r="M36" s="4">
        <v>0</v>
      </c>
      <c r="N36" s="4">
        <v>0</v>
      </c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D37" s="40"/>
      <c r="E37" s="41"/>
      <c r="F37" s="41"/>
      <c r="G37" s="41"/>
      <c r="H37" s="41"/>
      <c r="I37" s="42"/>
      <c r="J37" s="4"/>
      <c r="K37" s="4">
        <v>0</v>
      </c>
      <c r="L37" s="4">
        <v>0</v>
      </c>
      <c r="M37" s="4">
        <v>0</v>
      </c>
      <c r="N37" s="4">
        <v>0</v>
      </c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D38" s="40"/>
      <c r="E38" s="41"/>
      <c r="F38" s="41"/>
      <c r="G38" s="41"/>
      <c r="H38" s="41"/>
      <c r="I38" s="42"/>
      <c r="J38" s="1"/>
      <c r="K38" s="4">
        <v>0</v>
      </c>
      <c r="L38" s="4">
        <v>0</v>
      </c>
      <c r="M38" s="4">
        <v>0</v>
      </c>
      <c r="N38" s="4">
        <v>0</v>
      </c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23</v>
      </c>
      <c r="L54" s="11">
        <f t="shared" si="3"/>
        <v>27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7</v>
      </c>
      <c r="L55" s="12">
        <f t="shared" si="5"/>
        <v>3</v>
      </c>
      <c r="M55" s="12">
        <f t="shared" si="5"/>
        <v>30</v>
      </c>
      <c r="N55" s="12">
        <f t="shared" si="5"/>
        <v>30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27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0.76666666666666672</v>
      </c>
      <c r="L57" s="14">
        <f t="shared" si="7"/>
        <v>0.9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0.23333333333333334</v>
      </c>
      <c r="L58" s="14">
        <f t="shared" si="8"/>
        <v>0.1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27</v>
      </c>
      <c r="E4" s="39"/>
      <c r="F4" s="39"/>
      <c r="G4" s="39"/>
      <c r="I4" t="s">
        <v>1</v>
      </c>
      <c r="J4" s="29" t="s">
        <v>128</v>
      </c>
      <c r="K4" s="29"/>
      <c r="M4" t="s">
        <v>2</v>
      </c>
      <c r="N4" s="30">
        <v>45259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129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130</v>
      </c>
      <c r="D9" s="43" t="s">
        <v>154</v>
      </c>
      <c r="E9" s="43"/>
      <c r="F9" s="43"/>
      <c r="G9" s="43"/>
      <c r="H9" s="43"/>
      <c r="I9" s="43"/>
      <c r="J9" s="17">
        <v>80</v>
      </c>
      <c r="K9" s="4">
        <v>75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47</v>
      </c>
    </row>
    <row r="10" spans="2:18" x14ac:dyDescent="0.25">
      <c r="B10" s="6">
        <f>B9+1</f>
        <v>2</v>
      </c>
      <c r="C10" t="s">
        <v>131</v>
      </c>
      <c r="D10" s="43" t="s">
        <v>155</v>
      </c>
      <c r="E10" s="43"/>
      <c r="F10" s="43"/>
      <c r="G10" s="43"/>
      <c r="H10" s="43"/>
      <c r="I10" s="43"/>
      <c r="J10" s="17">
        <v>0</v>
      </c>
      <c r="K10" s="4">
        <v>75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SUM(J10:N10)/5</f>
        <v>31</v>
      </c>
    </row>
    <row r="11" spans="2:18" x14ac:dyDescent="0.25">
      <c r="B11" s="6">
        <f t="shared" ref="B11:B53" si="1">B10+1</f>
        <v>3</v>
      </c>
      <c r="C11" t="s">
        <v>132</v>
      </c>
      <c r="D11" s="43" t="s">
        <v>156</v>
      </c>
      <c r="E11" s="43"/>
      <c r="F11" s="43"/>
      <c r="G11" s="43"/>
      <c r="H11" s="43"/>
      <c r="I11" s="43"/>
      <c r="J11" s="17">
        <v>70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</v>
      </c>
    </row>
    <row r="12" spans="2:18" x14ac:dyDescent="0.25">
      <c r="B12" s="6">
        <f t="shared" si="1"/>
        <v>4</v>
      </c>
      <c r="C12" t="s">
        <v>133</v>
      </c>
      <c r="D12" s="43" t="s">
        <v>157</v>
      </c>
      <c r="E12" s="43"/>
      <c r="F12" s="43"/>
      <c r="G12" s="43"/>
      <c r="H12" s="43"/>
      <c r="I12" s="43"/>
      <c r="J12" s="17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t="s">
        <v>134</v>
      </c>
      <c r="D13" s="43" t="s">
        <v>158</v>
      </c>
      <c r="E13" s="43"/>
      <c r="F13" s="43"/>
      <c r="G13" s="43"/>
      <c r="H13" s="43"/>
      <c r="I13" s="43"/>
      <c r="J13" s="17">
        <v>90</v>
      </c>
      <c r="K13" s="4">
        <v>95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57</v>
      </c>
    </row>
    <row r="14" spans="2:18" x14ac:dyDescent="0.25">
      <c r="B14" s="6">
        <f t="shared" si="1"/>
        <v>6</v>
      </c>
      <c r="C14" t="s">
        <v>135</v>
      </c>
      <c r="D14" s="43" t="s">
        <v>159</v>
      </c>
      <c r="E14" s="43"/>
      <c r="F14" s="43"/>
      <c r="G14" s="43"/>
      <c r="H14" s="43"/>
      <c r="I14" s="43"/>
      <c r="J14" s="17">
        <v>70</v>
      </c>
      <c r="K14" s="4">
        <v>80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45</v>
      </c>
    </row>
    <row r="15" spans="2:18" x14ac:dyDescent="0.25">
      <c r="B15" s="6">
        <f t="shared" si="1"/>
        <v>7</v>
      </c>
      <c r="C15" t="s">
        <v>136</v>
      </c>
      <c r="D15" s="43" t="s">
        <v>160</v>
      </c>
      <c r="E15" s="43"/>
      <c r="F15" s="43"/>
      <c r="G15" s="43"/>
      <c r="H15" s="43"/>
      <c r="I15" s="43"/>
      <c r="J15" s="17">
        <v>100</v>
      </c>
      <c r="K15" s="4">
        <v>90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58</v>
      </c>
    </row>
    <row r="16" spans="2:18" x14ac:dyDescent="0.25">
      <c r="B16" s="6">
        <f t="shared" si="1"/>
        <v>8</v>
      </c>
      <c r="C16" t="s">
        <v>137</v>
      </c>
      <c r="D16" s="43" t="s">
        <v>161</v>
      </c>
      <c r="E16" s="43"/>
      <c r="F16" s="43"/>
      <c r="G16" s="43"/>
      <c r="H16" s="43"/>
      <c r="I16" s="43"/>
      <c r="J16" s="4">
        <v>70</v>
      </c>
      <c r="K16" s="4">
        <v>70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43</v>
      </c>
    </row>
    <row r="17" spans="2:17" x14ac:dyDescent="0.25">
      <c r="B17" s="6">
        <f t="shared" si="1"/>
        <v>9</v>
      </c>
      <c r="C17" t="s">
        <v>138</v>
      </c>
      <c r="D17" s="43" t="s">
        <v>162</v>
      </c>
      <c r="E17" s="43"/>
      <c r="F17" s="43"/>
      <c r="G17" s="43"/>
      <c r="H17" s="43"/>
      <c r="I17" s="43"/>
      <c r="J17" s="4">
        <v>70</v>
      </c>
      <c r="K17" s="4">
        <v>75</v>
      </c>
      <c r="L17" s="4">
        <v>70</v>
      </c>
      <c r="M17" s="4"/>
      <c r="N17" s="4"/>
      <c r="O17" s="4"/>
      <c r="P17" s="4"/>
      <c r="Q17" s="10">
        <f t="shared" ref="Q17:Q48" si="2">SUM(J17:P17)/7</f>
        <v>30.714285714285715</v>
      </c>
    </row>
    <row r="18" spans="2:17" x14ac:dyDescent="0.25">
      <c r="B18" s="6">
        <f t="shared" si="1"/>
        <v>10</v>
      </c>
      <c r="C18" t="s">
        <v>139</v>
      </c>
      <c r="D18" s="43" t="s">
        <v>163</v>
      </c>
      <c r="E18" s="43"/>
      <c r="F18" s="43"/>
      <c r="G18" s="43"/>
      <c r="H18" s="43"/>
      <c r="I18" s="43"/>
      <c r="J18" s="4">
        <v>75</v>
      </c>
      <c r="K18" s="4"/>
      <c r="L18" s="4">
        <v>70</v>
      </c>
      <c r="M18" s="4"/>
      <c r="N18" s="4"/>
      <c r="O18" s="4"/>
      <c r="P18" s="4"/>
      <c r="Q18" s="10">
        <f t="shared" si="2"/>
        <v>20.714285714285715</v>
      </c>
    </row>
    <row r="19" spans="2:17" x14ac:dyDescent="0.25">
      <c r="B19" s="6">
        <f t="shared" si="1"/>
        <v>11</v>
      </c>
      <c r="C19" t="s">
        <v>140</v>
      </c>
      <c r="D19" s="43" t="s">
        <v>164</v>
      </c>
      <c r="E19" s="43"/>
      <c r="F19" s="43"/>
      <c r="G19" s="43"/>
      <c r="H19" s="43"/>
      <c r="I19" s="43"/>
      <c r="J19" s="4">
        <v>75</v>
      </c>
      <c r="K19" s="4">
        <v>75</v>
      </c>
      <c r="L19" s="4">
        <v>75</v>
      </c>
      <c r="M19" s="4"/>
      <c r="N19" s="4"/>
      <c r="O19" s="4"/>
      <c r="P19" s="4"/>
      <c r="Q19" s="10">
        <f t="shared" si="2"/>
        <v>32.142857142857146</v>
      </c>
    </row>
    <row r="20" spans="2:17" x14ac:dyDescent="0.25">
      <c r="B20" s="6">
        <f t="shared" si="1"/>
        <v>12</v>
      </c>
      <c r="C20" t="s">
        <v>141</v>
      </c>
      <c r="D20" s="43" t="s">
        <v>165</v>
      </c>
      <c r="E20" s="43"/>
      <c r="F20" s="43"/>
      <c r="G20" s="43"/>
      <c r="H20" s="43"/>
      <c r="I20" s="43"/>
      <c r="J20" s="4">
        <v>70</v>
      </c>
      <c r="K20" s="4">
        <v>70</v>
      </c>
      <c r="L20" s="4">
        <v>75</v>
      </c>
      <c r="M20" s="4"/>
      <c r="N20" s="4"/>
      <c r="O20" s="4"/>
      <c r="P20" s="4"/>
      <c r="Q20" s="10">
        <f t="shared" si="2"/>
        <v>30.714285714285715</v>
      </c>
    </row>
    <row r="21" spans="2:17" x14ac:dyDescent="0.25">
      <c r="B21" s="6">
        <f t="shared" si="1"/>
        <v>13</v>
      </c>
      <c r="C21" t="s">
        <v>142</v>
      </c>
      <c r="D21" s="43" t="s">
        <v>166</v>
      </c>
      <c r="E21" s="43"/>
      <c r="F21" s="43"/>
      <c r="G21" s="43"/>
      <c r="H21" s="43"/>
      <c r="I21" s="43"/>
      <c r="J21" s="4">
        <v>70</v>
      </c>
      <c r="K21" s="4">
        <v>90</v>
      </c>
      <c r="L21" s="4">
        <v>70</v>
      </c>
      <c r="M21" s="4"/>
      <c r="N21" s="4"/>
      <c r="O21" s="4"/>
      <c r="P21" s="4"/>
      <c r="Q21" s="10">
        <f t="shared" si="2"/>
        <v>32.857142857142854</v>
      </c>
    </row>
    <row r="22" spans="2:17" x14ac:dyDescent="0.25">
      <c r="B22" s="6">
        <f t="shared" si="1"/>
        <v>14</v>
      </c>
      <c r="C22" t="s">
        <v>143</v>
      </c>
      <c r="D22" s="43" t="s">
        <v>167</v>
      </c>
      <c r="E22" s="43"/>
      <c r="F22" s="43"/>
      <c r="G22" s="43"/>
      <c r="H22" s="43"/>
      <c r="I22" s="43"/>
      <c r="J22" s="4">
        <v>70</v>
      </c>
      <c r="K22" s="4">
        <v>75</v>
      </c>
      <c r="L22" s="4">
        <v>70</v>
      </c>
      <c r="M22" s="4"/>
      <c r="N22" s="4"/>
      <c r="O22" s="4"/>
      <c r="P22" s="4"/>
      <c r="Q22" s="10">
        <f t="shared" si="2"/>
        <v>30.714285714285715</v>
      </c>
    </row>
    <row r="23" spans="2:17" x14ac:dyDescent="0.25">
      <c r="B23" s="6">
        <f t="shared" si="1"/>
        <v>15</v>
      </c>
      <c r="C23" t="s">
        <v>144</v>
      </c>
      <c r="D23" s="43" t="s">
        <v>168</v>
      </c>
      <c r="E23" s="43"/>
      <c r="F23" s="43"/>
      <c r="G23" s="43"/>
      <c r="H23" s="43"/>
      <c r="I23" s="43"/>
      <c r="J23" s="4">
        <v>80</v>
      </c>
      <c r="K23" s="4">
        <v>90</v>
      </c>
      <c r="L23" s="4">
        <v>80</v>
      </c>
      <c r="M23" s="4"/>
      <c r="N23" s="4"/>
      <c r="O23" s="4"/>
      <c r="P23" s="4"/>
      <c r="Q23" s="10">
        <f t="shared" si="2"/>
        <v>35.714285714285715</v>
      </c>
    </row>
    <row r="24" spans="2:17" x14ac:dyDescent="0.25">
      <c r="B24" s="6">
        <f t="shared" si="1"/>
        <v>16</v>
      </c>
      <c r="C24" t="s">
        <v>145</v>
      </c>
      <c r="D24" s="43" t="s">
        <v>169</v>
      </c>
      <c r="E24" s="43"/>
      <c r="F24" s="43"/>
      <c r="G24" s="43"/>
      <c r="H24" s="43"/>
      <c r="I24" s="43"/>
      <c r="J24" s="4">
        <v>0</v>
      </c>
      <c r="K24" s="4">
        <v>70</v>
      </c>
      <c r="L24" s="4">
        <v>70</v>
      </c>
      <c r="M24" s="4"/>
      <c r="N24" s="4"/>
      <c r="O24" s="4"/>
      <c r="P24" s="4"/>
      <c r="Q24" s="10">
        <f t="shared" si="2"/>
        <v>20</v>
      </c>
    </row>
    <row r="25" spans="2:17" x14ac:dyDescent="0.25">
      <c r="B25" s="6">
        <f t="shared" si="1"/>
        <v>17</v>
      </c>
      <c r="C25" t="s">
        <v>146</v>
      </c>
      <c r="D25" s="43" t="s">
        <v>170</v>
      </c>
      <c r="E25" s="43"/>
      <c r="F25" s="43"/>
      <c r="G25" s="43"/>
      <c r="H25" s="43"/>
      <c r="I25" s="43"/>
      <c r="J25" s="4">
        <v>0</v>
      </c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t="s">
        <v>147</v>
      </c>
      <c r="D26" s="43" t="s">
        <v>171</v>
      </c>
      <c r="E26" s="43"/>
      <c r="F26" s="43"/>
      <c r="G26" s="43"/>
      <c r="H26" s="43"/>
      <c r="I26" s="43"/>
      <c r="J26" s="4">
        <v>90</v>
      </c>
      <c r="K26" s="4">
        <v>100</v>
      </c>
      <c r="L26" s="4">
        <v>90</v>
      </c>
      <c r="M26" s="4"/>
      <c r="N26" s="4"/>
      <c r="O26" s="4"/>
      <c r="P26" s="4"/>
      <c r="Q26" s="10">
        <f t="shared" si="2"/>
        <v>40</v>
      </c>
    </row>
    <row r="27" spans="2:17" x14ac:dyDescent="0.25">
      <c r="B27" s="6">
        <f t="shared" si="1"/>
        <v>19</v>
      </c>
      <c r="C27" t="s">
        <v>148</v>
      </c>
      <c r="D27" s="43" t="s">
        <v>172</v>
      </c>
      <c r="E27" s="43"/>
      <c r="F27" s="43"/>
      <c r="G27" s="43"/>
      <c r="H27" s="43"/>
      <c r="I27" s="43"/>
      <c r="J27" s="4">
        <v>80</v>
      </c>
      <c r="K27" s="4">
        <v>90</v>
      </c>
      <c r="L27" s="4">
        <v>90</v>
      </c>
      <c r="M27" s="4"/>
      <c r="N27" s="4"/>
      <c r="O27" s="4"/>
      <c r="P27" s="4"/>
      <c r="Q27" s="10">
        <f t="shared" si="2"/>
        <v>37.142857142857146</v>
      </c>
    </row>
    <row r="28" spans="2:17" x14ac:dyDescent="0.25">
      <c r="B28" s="6">
        <f t="shared" si="1"/>
        <v>20</v>
      </c>
      <c r="C28" t="s">
        <v>32</v>
      </c>
      <c r="D28" s="43" t="s">
        <v>29</v>
      </c>
      <c r="E28" s="43"/>
      <c r="F28" s="43"/>
      <c r="G28" s="43"/>
      <c r="H28" s="43"/>
      <c r="I28" s="43"/>
      <c r="J28" s="4">
        <v>70</v>
      </c>
      <c r="K28" s="4"/>
      <c r="L28" s="4">
        <v>70</v>
      </c>
      <c r="M28" s="4"/>
      <c r="N28" s="4"/>
      <c r="O28" s="4"/>
      <c r="P28" s="4"/>
      <c r="Q28" s="10">
        <f t="shared" si="2"/>
        <v>20</v>
      </c>
    </row>
    <row r="29" spans="2:17" x14ac:dyDescent="0.25">
      <c r="B29" s="6">
        <f t="shared" si="1"/>
        <v>21</v>
      </c>
      <c r="C29" t="s">
        <v>149</v>
      </c>
      <c r="D29" s="43" t="s">
        <v>173</v>
      </c>
      <c r="E29" s="43"/>
      <c r="F29" s="43"/>
      <c r="G29" s="43"/>
      <c r="H29" s="43"/>
      <c r="I29" s="43"/>
      <c r="J29" s="4">
        <v>90</v>
      </c>
      <c r="K29" s="4">
        <v>90</v>
      </c>
      <c r="L29" s="4">
        <v>90</v>
      </c>
      <c r="M29" s="4"/>
      <c r="N29" s="4"/>
      <c r="O29" s="4"/>
      <c r="P29" s="4"/>
      <c r="Q29" s="10">
        <f t="shared" si="2"/>
        <v>38.571428571428569</v>
      </c>
    </row>
    <row r="30" spans="2:17" x14ac:dyDescent="0.25">
      <c r="B30" s="6">
        <f t="shared" si="1"/>
        <v>22</v>
      </c>
      <c r="C30" t="s">
        <v>150</v>
      </c>
      <c r="D30" s="43" t="s">
        <v>174</v>
      </c>
      <c r="E30" s="43"/>
      <c r="F30" s="43"/>
      <c r="G30" s="43"/>
      <c r="H30" s="43"/>
      <c r="I30" s="43"/>
      <c r="J30" s="4">
        <v>70</v>
      </c>
      <c r="K30" s="4">
        <v>75</v>
      </c>
      <c r="L30" s="4">
        <v>75</v>
      </c>
      <c r="M30" s="4"/>
      <c r="N30" s="4"/>
      <c r="O30" s="4"/>
      <c r="P30" s="4"/>
      <c r="Q30" s="10">
        <f t="shared" si="2"/>
        <v>31.428571428571427</v>
      </c>
    </row>
    <row r="31" spans="2:17" x14ac:dyDescent="0.25">
      <c r="B31" s="6">
        <f t="shared" si="1"/>
        <v>23</v>
      </c>
      <c r="C31" t="s">
        <v>151</v>
      </c>
      <c r="D31" s="43" t="s">
        <v>175</v>
      </c>
      <c r="E31" s="43"/>
      <c r="F31" s="43"/>
      <c r="G31" s="43"/>
      <c r="H31" s="43"/>
      <c r="I31" s="43"/>
      <c r="J31" s="4">
        <v>100</v>
      </c>
      <c r="K31" s="4">
        <v>100</v>
      </c>
      <c r="L31" s="4">
        <v>100</v>
      </c>
      <c r="M31" s="4"/>
      <c r="N31" s="4"/>
      <c r="O31" s="4"/>
      <c r="P31" s="4"/>
      <c r="Q31" s="10">
        <f t="shared" si="2"/>
        <v>42.857142857142854</v>
      </c>
    </row>
    <row r="32" spans="2:17" x14ac:dyDescent="0.25">
      <c r="B32" s="6">
        <f t="shared" si="1"/>
        <v>24</v>
      </c>
      <c r="C32" t="s">
        <v>152</v>
      </c>
      <c r="D32" s="43" t="s">
        <v>177</v>
      </c>
      <c r="E32" s="43"/>
      <c r="F32" s="43"/>
      <c r="G32" s="43"/>
      <c r="H32" s="43"/>
      <c r="I32" s="43"/>
      <c r="J32" s="4">
        <v>90</v>
      </c>
      <c r="K32" s="4">
        <v>100</v>
      </c>
      <c r="L32" s="4">
        <v>100</v>
      </c>
      <c r="M32" s="4"/>
      <c r="N32" s="4"/>
      <c r="O32" s="4"/>
      <c r="P32" s="4"/>
      <c r="Q32" s="10">
        <f t="shared" si="2"/>
        <v>41.428571428571431</v>
      </c>
    </row>
    <row r="33" spans="2:17" x14ac:dyDescent="0.25">
      <c r="B33" s="6">
        <f t="shared" si="1"/>
        <v>25</v>
      </c>
      <c r="C33" t="s">
        <v>153</v>
      </c>
      <c r="D33" s="43" t="s">
        <v>176</v>
      </c>
      <c r="E33" s="43"/>
      <c r="F33" s="43"/>
      <c r="G33" s="43"/>
      <c r="H33" s="43"/>
      <c r="I33" s="43"/>
      <c r="J33" s="4">
        <v>80</v>
      </c>
      <c r="K33" s="4">
        <v>80</v>
      </c>
      <c r="L33" s="4">
        <v>90</v>
      </c>
      <c r="M33" s="4"/>
      <c r="N33" s="4"/>
      <c r="O33" s="4"/>
      <c r="P33" s="4"/>
      <c r="Q33" s="10">
        <f t="shared" si="2"/>
        <v>35.714285714285715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21</v>
      </c>
      <c r="K54" s="11">
        <f t="shared" ref="K54:P54" si="4">COUNTIF(K9:K53,"&gt;=70")</f>
        <v>21</v>
      </c>
      <c r="L54" s="11">
        <f t="shared" si="4"/>
        <v>23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4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8</v>
      </c>
      <c r="N55" s="12">
        <f t="shared" si="6"/>
        <v>8</v>
      </c>
      <c r="O55" s="12">
        <f t="shared" si="6"/>
        <v>8</v>
      </c>
      <c r="P55" s="12">
        <f t="shared" si="6"/>
        <v>8</v>
      </c>
      <c r="Q55" s="12">
        <f t="shared" si="6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25</v>
      </c>
      <c r="K56" s="12">
        <f t="shared" ref="K56:Q56" si="7">COUNT(K9:K53)</f>
        <v>22</v>
      </c>
      <c r="L56" s="12">
        <f t="shared" si="7"/>
        <v>24</v>
      </c>
      <c r="M56" s="12">
        <f t="shared" si="7"/>
        <v>8</v>
      </c>
      <c r="N56" s="12">
        <f t="shared" si="7"/>
        <v>8</v>
      </c>
      <c r="O56" s="12">
        <f t="shared" si="7"/>
        <v>8</v>
      </c>
      <c r="P56" s="12">
        <f t="shared" si="7"/>
        <v>8</v>
      </c>
      <c r="Q56" s="12">
        <f t="shared" si="7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0.84</v>
      </c>
      <c r="K57" s="14">
        <f t="shared" ref="K57:Q57" si="8">K54/K56</f>
        <v>0.95454545454545459</v>
      </c>
      <c r="L57" s="14">
        <f t="shared" si="8"/>
        <v>0.95833333333333337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0.16</v>
      </c>
      <c r="K58" s="13">
        <f t="shared" ref="K58:Q58" si="9">K55/K56</f>
        <v>4.5454545454545456E-2</v>
      </c>
      <c r="L58" s="14">
        <f t="shared" si="9"/>
        <v>4.1666666666666664E-2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29" t="s">
        <v>26</v>
      </c>
      <c r="K4" s="29"/>
      <c r="M4" t="s">
        <v>2</v>
      </c>
      <c r="N4" s="30">
        <v>45259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178</v>
      </c>
      <c r="D9" s="43" t="s">
        <v>184</v>
      </c>
      <c r="E9" s="43"/>
      <c r="F9" s="43"/>
      <c r="G9" s="43"/>
      <c r="H9" s="43"/>
      <c r="I9" s="43"/>
      <c r="J9" s="4">
        <v>75</v>
      </c>
      <c r="K9" s="4">
        <v>75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46</v>
      </c>
    </row>
    <row r="10" spans="2:18" x14ac:dyDescent="0.25">
      <c r="B10" s="6">
        <f>B9+1</f>
        <v>2</v>
      </c>
      <c r="C10" t="s">
        <v>179</v>
      </c>
      <c r="D10" s="43" t="s">
        <v>185</v>
      </c>
      <c r="E10" s="43"/>
      <c r="F10" s="43"/>
      <c r="G10" s="43"/>
      <c r="H10" s="43"/>
      <c r="I10" s="43"/>
      <c r="J10" s="4">
        <v>70</v>
      </c>
      <c r="K10" s="4">
        <v>85</v>
      </c>
      <c r="L10" s="4">
        <v>75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SUM(J10:N10)/5</f>
        <v>46</v>
      </c>
    </row>
    <row r="11" spans="2:18" x14ac:dyDescent="0.25">
      <c r="B11" s="6">
        <f t="shared" ref="B11:B53" si="1">B10+1</f>
        <v>3</v>
      </c>
      <c r="C11" t="s">
        <v>180</v>
      </c>
      <c r="D11" s="43" t="s">
        <v>186</v>
      </c>
      <c r="E11" s="43"/>
      <c r="F11" s="43"/>
      <c r="G11" s="43"/>
      <c r="H11" s="43"/>
      <c r="I11" s="43"/>
      <c r="J11" s="4">
        <v>70</v>
      </c>
      <c r="K11" s="4">
        <v>80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44</v>
      </c>
    </row>
    <row r="12" spans="2:18" x14ac:dyDescent="0.25">
      <c r="B12" s="6">
        <f t="shared" si="1"/>
        <v>4</v>
      </c>
      <c r="C12" t="s">
        <v>181</v>
      </c>
      <c r="D12" s="43" t="s">
        <v>187</v>
      </c>
      <c r="E12" s="43"/>
      <c r="F12" s="43"/>
      <c r="G12" s="43"/>
      <c r="H12" s="43"/>
      <c r="I12" s="43"/>
      <c r="J12" s="4">
        <v>75</v>
      </c>
      <c r="K12" s="4">
        <v>75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44</v>
      </c>
    </row>
    <row r="13" spans="2:18" x14ac:dyDescent="0.25">
      <c r="B13" s="6">
        <f t="shared" si="1"/>
        <v>5</v>
      </c>
      <c r="C13" t="s">
        <v>182</v>
      </c>
      <c r="D13" s="43" t="s">
        <v>188</v>
      </c>
      <c r="E13" s="43"/>
      <c r="F13" s="43"/>
      <c r="G13" s="43"/>
      <c r="H13" s="43"/>
      <c r="I13" s="4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t="s">
        <v>183</v>
      </c>
      <c r="D14" s="43" t="s">
        <v>189</v>
      </c>
      <c r="E14" s="43"/>
      <c r="F14" s="43"/>
      <c r="G14" s="43"/>
      <c r="H14" s="43"/>
      <c r="I14" s="43"/>
      <c r="J14" s="4">
        <v>70</v>
      </c>
      <c r="K14" s="4">
        <v>75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47</v>
      </c>
    </row>
    <row r="15" spans="2:18" x14ac:dyDescent="0.25">
      <c r="B15" s="6">
        <f t="shared" si="1"/>
        <v>7</v>
      </c>
      <c r="D15" s="43"/>
      <c r="E15" s="43"/>
      <c r="F15" s="43"/>
      <c r="G15" s="43"/>
      <c r="H15" s="43"/>
      <c r="I15" s="4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D16" s="43"/>
      <c r="E16" s="43"/>
      <c r="F16" s="43"/>
      <c r="G16" s="43"/>
      <c r="H16" s="43"/>
      <c r="I16" s="4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D17" s="43"/>
      <c r="E17" s="43"/>
      <c r="F17" s="43"/>
      <c r="G17" s="43"/>
      <c r="H17" s="43"/>
      <c r="I17" s="4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D18" s="43"/>
      <c r="E18" s="43"/>
      <c r="F18" s="43"/>
      <c r="G18" s="43"/>
      <c r="H18" s="43"/>
      <c r="I18" s="4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D19" s="43"/>
      <c r="E19" s="43"/>
      <c r="F19" s="43"/>
      <c r="G19" s="43"/>
      <c r="H19" s="43"/>
      <c r="I19" s="4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D20" s="43"/>
      <c r="E20" s="43"/>
      <c r="F20" s="43"/>
      <c r="G20" s="43"/>
      <c r="H20" s="43"/>
      <c r="I20" s="4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D21" s="43"/>
      <c r="E21" s="43"/>
      <c r="F21" s="43"/>
      <c r="G21" s="43"/>
      <c r="H21" s="43"/>
      <c r="I21" s="4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D22" s="43"/>
      <c r="E22" s="43"/>
      <c r="F22" s="43"/>
      <c r="G22" s="43"/>
      <c r="H22" s="43"/>
      <c r="I22" s="4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D23" s="43"/>
      <c r="E23" s="43"/>
      <c r="F23" s="43"/>
      <c r="G23" s="43"/>
      <c r="H23" s="43"/>
      <c r="I23" s="4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D24" s="43"/>
      <c r="E24" s="43"/>
      <c r="F24" s="43"/>
      <c r="G24" s="43"/>
      <c r="H24" s="43"/>
      <c r="I24" s="4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D25" s="43"/>
      <c r="E25" s="43"/>
      <c r="F25" s="43"/>
      <c r="G25" s="43"/>
      <c r="H25" s="43"/>
      <c r="I25" s="4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ref="Q46:Q48" si="2">SUM(J46:P46)/7</f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5</v>
      </c>
      <c r="K54" s="11">
        <f t="shared" ref="K54:P54" si="4">COUNTIF(K9:K53,"&gt;=70")</f>
        <v>5</v>
      </c>
      <c r="L54" s="11">
        <f t="shared" si="4"/>
        <v>5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12</v>
      </c>
      <c r="K55" s="12">
        <f t="shared" ref="K55:Q55" si="6">COUNTIF(K9:K53,"&lt;70")</f>
        <v>12</v>
      </c>
      <c r="L55" s="12">
        <f t="shared" si="6"/>
        <v>12</v>
      </c>
      <c r="M55" s="12">
        <f t="shared" si="6"/>
        <v>17</v>
      </c>
      <c r="N55" s="12">
        <f t="shared" si="6"/>
        <v>17</v>
      </c>
      <c r="O55" s="12">
        <f t="shared" si="6"/>
        <v>17</v>
      </c>
      <c r="P55" s="12">
        <f t="shared" si="6"/>
        <v>17</v>
      </c>
      <c r="Q55" s="12">
        <f t="shared" si="6"/>
        <v>25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17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17</v>
      </c>
      <c r="P56" s="12">
        <f t="shared" si="7"/>
        <v>17</v>
      </c>
      <c r="Q56" s="12">
        <f t="shared" si="7"/>
        <v>25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0.29411764705882354</v>
      </c>
      <c r="K57" s="14">
        <f t="shared" ref="K57:Q57" si="8">K54/K56</f>
        <v>0.29411764705882354</v>
      </c>
      <c r="L57" s="14">
        <f t="shared" si="8"/>
        <v>0.29411764705882354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0.70588235294117652</v>
      </c>
      <c r="K58" s="13">
        <f t="shared" ref="K58:Q58" si="9">K55/K56</f>
        <v>0.70588235294117652</v>
      </c>
      <c r="L58" s="14">
        <f t="shared" si="9"/>
        <v>0.70588235294117652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T23" sqref="T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190</v>
      </c>
      <c r="E4" s="39"/>
      <c r="F4" s="39"/>
      <c r="G4" s="39"/>
      <c r="I4" t="s">
        <v>1</v>
      </c>
      <c r="J4" s="29" t="s">
        <v>191</v>
      </c>
      <c r="K4" s="29"/>
      <c r="M4" t="s">
        <v>2</v>
      </c>
      <c r="N4" s="30">
        <v>45259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192</v>
      </c>
      <c r="D9" s="40" t="s">
        <v>205</v>
      </c>
      <c r="E9" s="41"/>
      <c r="F9" s="41"/>
      <c r="G9" s="41"/>
      <c r="H9" s="41"/>
      <c r="I9" s="42"/>
      <c r="J9" s="4">
        <v>90</v>
      </c>
      <c r="K9" s="4">
        <v>80</v>
      </c>
      <c r="L9" s="4">
        <v>85</v>
      </c>
      <c r="M9" s="4"/>
      <c r="N9" s="4"/>
      <c r="O9" s="4"/>
      <c r="P9" s="4"/>
      <c r="Q9" s="10">
        <f>SUM(J9:N9)/5</f>
        <v>51</v>
      </c>
    </row>
    <row r="10" spans="2:18" x14ac:dyDescent="0.25">
      <c r="B10" s="6">
        <f>B9+1</f>
        <v>2</v>
      </c>
      <c r="C10" t="s">
        <v>193</v>
      </c>
      <c r="D10" s="40" t="s">
        <v>206</v>
      </c>
      <c r="E10" s="41"/>
      <c r="F10" s="41"/>
      <c r="G10" s="41"/>
      <c r="H10" s="41"/>
      <c r="I10" s="42"/>
      <c r="J10" s="4">
        <v>90</v>
      </c>
      <c r="K10" s="4">
        <v>80</v>
      </c>
      <c r="L10" s="4">
        <v>85</v>
      </c>
      <c r="M10" s="4"/>
      <c r="N10" s="4"/>
      <c r="O10" s="4"/>
      <c r="P10" s="4"/>
      <c r="Q10" s="10">
        <f t="shared" ref="Q10:Q24" si="0">SUM(J10:N10)/5</f>
        <v>51</v>
      </c>
    </row>
    <row r="11" spans="2:18" x14ac:dyDescent="0.25">
      <c r="B11" s="6">
        <f t="shared" ref="B11:B53" si="1">B10+1</f>
        <v>3</v>
      </c>
      <c r="C11" t="s">
        <v>194</v>
      </c>
      <c r="D11" s="40" t="s">
        <v>207</v>
      </c>
      <c r="E11" s="41"/>
      <c r="F11" s="41"/>
      <c r="G11" s="41"/>
      <c r="H11" s="41"/>
      <c r="I11" s="42"/>
      <c r="J11" s="4">
        <v>70</v>
      </c>
      <c r="K11" s="4">
        <v>70</v>
      </c>
      <c r="L11" s="4">
        <v>70</v>
      </c>
      <c r="M11" s="4"/>
      <c r="N11" s="4"/>
      <c r="O11" s="4"/>
      <c r="P11" s="4"/>
      <c r="Q11" s="10">
        <f t="shared" si="0"/>
        <v>42</v>
      </c>
    </row>
    <row r="12" spans="2:18" x14ac:dyDescent="0.25">
      <c r="B12" s="6">
        <f t="shared" si="1"/>
        <v>4</v>
      </c>
      <c r="C12" t="s">
        <v>30</v>
      </c>
      <c r="D12" s="40" t="s">
        <v>28</v>
      </c>
      <c r="E12" s="41"/>
      <c r="F12" s="41"/>
      <c r="G12" s="41"/>
      <c r="H12" s="41"/>
      <c r="I12" s="42"/>
      <c r="J12" s="4">
        <v>70</v>
      </c>
      <c r="K12" s="4">
        <v>70</v>
      </c>
      <c r="L12" s="4">
        <v>70</v>
      </c>
      <c r="M12" s="4"/>
      <c r="N12" s="4"/>
      <c r="O12" s="4"/>
      <c r="P12" s="4"/>
      <c r="Q12" s="10">
        <f t="shared" si="0"/>
        <v>42</v>
      </c>
    </row>
    <row r="13" spans="2:18" x14ac:dyDescent="0.25">
      <c r="B13" s="6">
        <f t="shared" si="1"/>
        <v>5</v>
      </c>
      <c r="C13" t="s">
        <v>195</v>
      </c>
      <c r="D13" s="40" t="s">
        <v>208</v>
      </c>
      <c r="E13" s="41"/>
      <c r="F13" s="41"/>
      <c r="G13" s="41"/>
      <c r="H13" s="41"/>
      <c r="I13" s="42"/>
      <c r="J13" s="4">
        <v>100</v>
      </c>
      <c r="K13" s="4">
        <v>90</v>
      </c>
      <c r="L13" s="4">
        <v>95</v>
      </c>
      <c r="M13" s="4"/>
      <c r="N13" s="4"/>
      <c r="O13" s="4"/>
      <c r="P13" s="4"/>
      <c r="Q13" s="10">
        <f t="shared" si="0"/>
        <v>57</v>
      </c>
    </row>
    <row r="14" spans="2:18" x14ac:dyDescent="0.25">
      <c r="B14" s="6">
        <f t="shared" si="1"/>
        <v>6</v>
      </c>
      <c r="C14" t="s">
        <v>31</v>
      </c>
      <c r="D14" s="40" t="s">
        <v>209</v>
      </c>
      <c r="E14" s="41"/>
      <c r="F14" s="41"/>
      <c r="G14" s="41"/>
      <c r="H14" s="41"/>
      <c r="I14" s="42"/>
      <c r="J14" s="4">
        <v>70</v>
      </c>
      <c r="K14" s="4">
        <v>70</v>
      </c>
      <c r="L14" s="4">
        <v>70</v>
      </c>
      <c r="M14" s="4"/>
      <c r="N14" s="4"/>
      <c r="O14" s="4"/>
      <c r="P14" s="4"/>
      <c r="Q14" s="10">
        <f t="shared" si="0"/>
        <v>42</v>
      </c>
    </row>
    <row r="15" spans="2:18" x14ac:dyDescent="0.25">
      <c r="B15" s="6">
        <f t="shared" si="1"/>
        <v>7</v>
      </c>
      <c r="C15" t="s">
        <v>196</v>
      </c>
      <c r="D15" s="40" t="s">
        <v>210</v>
      </c>
      <c r="E15" s="41"/>
      <c r="F15" s="41"/>
      <c r="G15" s="41"/>
      <c r="H15" s="41"/>
      <c r="I15" s="42"/>
      <c r="J15" s="4">
        <v>70</v>
      </c>
      <c r="K15" s="4">
        <v>70</v>
      </c>
      <c r="L15" s="4">
        <v>70</v>
      </c>
      <c r="M15" s="4"/>
      <c r="N15" s="4"/>
      <c r="O15" s="4"/>
      <c r="P15" s="4"/>
      <c r="Q15" s="10">
        <f t="shared" si="0"/>
        <v>42</v>
      </c>
    </row>
    <row r="16" spans="2:18" x14ac:dyDescent="0.25">
      <c r="B16" s="6">
        <f t="shared" si="1"/>
        <v>8</v>
      </c>
      <c r="C16" t="s">
        <v>197</v>
      </c>
      <c r="D16" s="40" t="s">
        <v>211</v>
      </c>
      <c r="E16" s="41"/>
      <c r="F16" s="41"/>
      <c r="G16" s="41"/>
      <c r="H16" s="41"/>
      <c r="I16" s="42"/>
      <c r="J16" s="4">
        <v>70</v>
      </c>
      <c r="K16" s="4">
        <v>70</v>
      </c>
      <c r="L16" s="4">
        <v>70</v>
      </c>
      <c r="M16" s="4"/>
      <c r="N16" s="4"/>
      <c r="O16" s="4"/>
      <c r="P16" s="4"/>
      <c r="Q16" s="10">
        <f t="shared" si="0"/>
        <v>42</v>
      </c>
    </row>
    <row r="17" spans="2:17" x14ac:dyDescent="0.25">
      <c r="B17" s="6">
        <f t="shared" si="1"/>
        <v>9</v>
      </c>
      <c r="C17" t="s">
        <v>198</v>
      </c>
      <c r="D17" s="40" t="s">
        <v>212</v>
      </c>
      <c r="E17" s="41"/>
      <c r="F17" s="41"/>
      <c r="G17" s="41"/>
      <c r="H17" s="41"/>
      <c r="I17" s="42"/>
      <c r="J17" s="4">
        <v>70</v>
      </c>
      <c r="K17" s="4">
        <v>70</v>
      </c>
      <c r="L17" s="4">
        <v>70</v>
      </c>
      <c r="M17" s="4"/>
      <c r="N17" s="4"/>
      <c r="O17" s="4"/>
      <c r="P17" s="4"/>
      <c r="Q17" s="10">
        <f t="shared" si="0"/>
        <v>42</v>
      </c>
    </row>
    <row r="18" spans="2:17" x14ac:dyDescent="0.25">
      <c r="B18" s="6">
        <f t="shared" si="1"/>
        <v>10</v>
      </c>
      <c r="C18" t="s">
        <v>199</v>
      </c>
      <c r="D18" s="40" t="s">
        <v>213</v>
      </c>
      <c r="E18" s="41"/>
      <c r="F18" s="41"/>
      <c r="G18" s="41"/>
      <c r="H18" s="41"/>
      <c r="I18" s="42"/>
      <c r="J18" s="4">
        <v>100</v>
      </c>
      <c r="K18" s="4">
        <v>90</v>
      </c>
      <c r="L18" s="4">
        <v>95</v>
      </c>
      <c r="M18" s="4"/>
      <c r="N18" s="4"/>
      <c r="O18" s="4"/>
      <c r="P18" s="4"/>
      <c r="Q18" s="10">
        <f t="shared" si="0"/>
        <v>57</v>
      </c>
    </row>
    <row r="19" spans="2:17" x14ac:dyDescent="0.25">
      <c r="B19" s="6">
        <f t="shared" si="1"/>
        <v>11</v>
      </c>
      <c r="C19" t="s">
        <v>200</v>
      </c>
      <c r="D19" s="40" t="s">
        <v>214</v>
      </c>
      <c r="E19" s="41"/>
      <c r="F19" s="41"/>
      <c r="G19" s="41"/>
      <c r="H19" s="41"/>
      <c r="I19" s="42"/>
      <c r="J19" s="4">
        <v>80</v>
      </c>
      <c r="K19" s="4">
        <v>80</v>
      </c>
      <c r="L19" s="4">
        <v>80</v>
      </c>
      <c r="M19" s="4"/>
      <c r="N19" s="4"/>
      <c r="O19" s="4"/>
      <c r="P19" s="4"/>
      <c r="Q19" s="10">
        <f t="shared" si="0"/>
        <v>48</v>
      </c>
    </row>
    <row r="20" spans="2:17" x14ac:dyDescent="0.25">
      <c r="B20" s="6">
        <f t="shared" si="1"/>
        <v>12</v>
      </c>
      <c r="C20" t="s">
        <v>146</v>
      </c>
      <c r="D20" s="40" t="s">
        <v>170</v>
      </c>
      <c r="E20" s="41"/>
      <c r="F20" s="41"/>
      <c r="G20" s="41"/>
      <c r="H20" s="41"/>
      <c r="I20" s="42"/>
      <c r="J20" s="4">
        <v>0</v>
      </c>
      <c r="K20" s="4"/>
      <c r="L20" s="4">
        <v>70</v>
      </c>
      <c r="M20" s="4"/>
      <c r="N20" s="4"/>
      <c r="O20" s="4"/>
      <c r="P20" s="4"/>
      <c r="Q20" s="10">
        <f t="shared" si="0"/>
        <v>14</v>
      </c>
    </row>
    <row r="21" spans="2:17" x14ac:dyDescent="0.25">
      <c r="B21" s="6">
        <f t="shared" si="1"/>
        <v>13</v>
      </c>
      <c r="C21" t="s">
        <v>201</v>
      </c>
      <c r="D21" s="40" t="s">
        <v>215</v>
      </c>
      <c r="E21" s="41"/>
      <c r="F21" s="41"/>
      <c r="G21" s="41"/>
      <c r="H21" s="41"/>
      <c r="I21" s="42"/>
      <c r="J21" s="4">
        <v>70</v>
      </c>
      <c r="K21" s="4">
        <v>70</v>
      </c>
      <c r="L21" s="4">
        <v>70</v>
      </c>
      <c r="M21" s="4"/>
      <c r="N21" s="4"/>
      <c r="O21" s="4"/>
      <c r="P21" s="4"/>
      <c r="Q21" s="10">
        <f t="shared" si="0"/>
        <v>42</v>
      </c>
    </row>
    <row r="22" spans="2:17" x14ac:dyDescent="0.25">
      <c r="B22" s="6">
        <f t="shared" si="1"/>
        <v>14</v>
      </c>
      <c r="C22" t="s">
        <v>202</v>
      </c>
      <c r="D22" s="40" t="s">
        <v>216</v>
      </c>
      <c r="E22" s="41"/>
      <c r="F22" s="41"/>
      <c r="G22" s="41"/>
      <c r="H22" s="41"/>
      <c r="I22" s="42"/>
      <c r="J22" s="4">
        <v>90</v>
      </c>
      <c r="K22" s="4">
        <v>80</v>
      </c>
      <c r="L22" s="4">
        <v>85</v>
      </c>
      <c r="M22" s="4"/>
      <c r="N22" s="4"/>
      <c r="O22" s="4"/>
      <c r="P22" s="4"/>
      <c r="Q22" s="10">
        <f t="shared" si="0"/>
        <v>51</v>
      </c>
    </row>
    <row r="23" spans="2:17" x14ac:dyDescent="0.25">
      <c r="B23" s="6">
        <f t="shared" si="1"/>
        <v>15</v>
      </c>
      <c r="C23" t="s">
        <v>203</v>
      </c>
      <c r="D23" s="40" t="s">
        <v>217</v>
      </c>
      <c r="E23" s="41"/>
      <c r="F23" s="41"/>
      <c r="G23" s="41"/>
      <c r="H23" s="41"/>
      <c r="I23" s="42"/>
      <c r="J23" s="4">
        <v>70</v>
      </c>
      <c r="K23" s="4">
        <v>70</v>
      </c>
      <c r="L23" s="4">
        <v>70</v>
      </c>
      <c r="M23" s="4"/>
      <c r="N23" s="4"/>
      <c r="O23" s="4"/>
      <c r="P23" s="4"/>
      <c r="Q23" s="10">
        <f t="shared" si="0"/>
        <v>42</v>
      </c>
    </row>
    <row r="24" spans="2:17" x14ac:dyDescent="0.25">
      <c r="B24" s="6">
        <f t="shared" si="1"/>
        <v>16</v>
      </c>
      <c r="C24" t="s">
        <v>204</v>
      </c>
      <c r="D24" s="40" t="s">
        <v>218</v>
      </c>
      <c r="E24" s="41"/>
      <c r="F24" s="41"/>
      <c r="G24" s="41"/>
      <c r="H24" s="41"/>
      <c r="I24" s="42"/>
      <c r="J24" s="4">
        <v>80</v>
      </c>
      <c r="K24" s="4">
        <v>80</v>
      </c>
      <c r="L24" s="4">
        <v>80</v>
      </c>
      <c r="M24" s="4"/>
      <c r="N24" s="4"/>
      <c r="O24" s="4"/>
      <c r="P24" s="4"/>
      <c r="Q24" s="10">
        <f t="shared" si="0"/>
        <v>48</v>
      </c>
    </row>
    <row r="25" spans="2:17" x14ac:dyDescent="0.25">
      <c r="B25" s="6">
        <f t="shared" si="1"/>
        <v>17</v>
      </c>
      <c r="C25" s="6"/>
      <c r="D25" s="44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4"/>
      <c r="Q25" s="10">
        <f t="shared" ref="Q25:Q48" si="2">SUM(J25:P25)/7</f>
        <v>0</v>
      </c>
    </row>
    <row r="26" spans="2:17" x14ac:dyDescent="0.25">
      <c r="B26" s="6">
        <f t="shared" si="1"/>
        <v>18</v>
      </c>
      <c r="C26" s="6"/>
      <c r="D26" s="44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44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44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44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15</v>
      </c>
      <c r="K54" s="11">
        <f t="shared" ref="K54:P54" si="4">COUNTIF(K9:K53,"&gt;=70")</f>
        <v>15</v>
      </c>
      <c r="L54" s="11">
        <f t="shared" si="4"/>
        <v>16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1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16</v>
      </c>
      <c r="K56" s="12">
        <f t="shared" ref="K56:Q56" si="7">COUNT(K9:K53)</f>
        <v>15</v>
      </c>
      <c r="L56" s="12">
        <f t="shared" si="7"/>
        <v>16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0.9375</v>
      </c>
      <c r="K57" s="14">
        <f t="shared" ref="K57:Q57" si="8">K54/K56</f>
        <v>1</v>
      </c>
      <c r="L57" s="14">
        <f t="shared" si="8"/>
        <v>1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6.25E-2</v>
      </c>
      <c r="K58" s="13">
        <f t="shared" ref="K58:Q58" si="9">K55/K56</f>
        <v>0</v>
      </c>
      <c r="L58" s="14">
        <f t="shared" si="9"/>
        <v>0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Asesoria Empresarial RAVA ramos villegas</cp:lastModifiedBy>
  <cp:lastPrinted>2023-03-21T15:13:53Z</cp:lastPrinted>
  <dcterms:created xsi:type="dcterms:W3CDTF">2023-03-14T19:16:59Z</dcterms:created>
  <dcterms:modified xsi:type="dcterms:W3CDTF">2023-12-16T14:48:05Z</dcterms:modified>
</cp:coreProperties>
</file>