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"/>
    </mc:Choice>
  </mc:AlternateContent>
  <bookViews>
    <workbookView xWindow="0" yWindow="0" windowWidth="20490" windowHeight="919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24" l="1"/>
  <c r="E17" i="24"/>
  <c r="D22" i="24"/>
  <c r="E22" i="24"/>
  <c r="D21" i="24"/>
  <c r="E21" i="24"/>
  <c r="D20" i="24"/>
  <c r="E20" i="24"/>
  <c r="D19" i="24"/>
  <c r="E19" i="24"/>
  <c r="I19" i="24" s="1"/>
  <c r="D18" i="24"/>
  <c r="E18" i="24"/>
  <c r="C22" i="24"/>
  <c r="A22" i="24"/>
  <c r="C19" i="24"/>
  <c r="C18" i="24"/>
  <c r="A19" i="24"/>
  <c r="A18" i="24"/>
  <c r="A17" i="24"/>
  <c r="E16" i="24"/>
  <c r="I16" i="24" s="1"/>
  <c r="C16" i="24"/>
  <c r="A16" i="24"/>
  <c r="D16" i="24"/>
  <c r="D17" i="24" l="1"/>
  <c r="C21" i="24"/>
  <c r="C20" i="24"/>
  <c r="C17" i="24"/>
  <c r="A20" i="24"/>
  <c r="C19" i="23" l="1"/>
  <c r="D19" i="23"/>
  <c r="E19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F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I22" i="24"/>
  <c r="I21" i="24"/>
  <c r="I20" i="24"/>
  <c r="I17" i="24"/>
  <c r="A21" i="24"/>
  <c r="E15" i="24"/>
  <c r="I15" i="24" s="1"/>
  <c r="D15" i="24"/>
  <c r="C15" i="24"/>
  <c r="A15" i="24"/>
  <c r="E14" i="24"/>
  <c r="I14" i="24" s="1"/>
  <c r="D14" i="24"/>
  <c r="C14" i="24"/>
  <c r="A14" i="24"/>
  <c r="B10" i="24"/>
  <c r="B36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7" i="10"/>
  <c r="I16" i="10"/>
  <c r="I15" i="10"/>
  <c r="I14" i="10"/>
  <c r="I16" i="25" l="1"/>
  <c r="J16" i="25" s="1"/>
  <c r="H16" i="25"/>
  <c r="I17" i="25"/>
  <c r="J17" i="25" s="1"/>
  <c r="H17" i="25"/>
  <c r="I15" i="25"/>
  <c r="J15" i="25" s="1"/>
  <c r="H15" i="25"/>
  <c r="I14" i="25"/>
  <c r="J14" i="25" s="1"/>
  <c r="H14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E28" i="25"/>
  <c r="L23" i="24"/>
  <c r="L24" i="24"/>
  <c r="L25" i="24"/>
  <c r="L26" i="24"/>
  <c r="H23" i="24"/>
  <c r="H24" i="24"/>
  <c r="H25" i="24"/>
  <c r="H26" i="24"/>
  <c r="E27" i="24"/>
  <c r="E28" i="23"/>
  <c r="I18" i="22"/>
  <c r="I22" i="22"/>
  <c r="I26" i="22"/>
  <c r="E28" i="22"/>
  <c r="I28" i="10"/>
  <c r="I28" i="25" l="1"/>
  <c r="J28" i="25" s="1"/>
  <c r="L28" i="25"/>
  <c r="H28" i="25"/>
  <c r="I27" i="24"/>
  <c r="J27" i="24" s="1"/>
  <c r="L27" i="24"/>
  <c r="H27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<sst xmlns="http://schemas.openxmlformats.org/spreadsheetml/2006/main" count="184" uniqueCount="44">
  <si>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</si>
  <si>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</si>
  <si>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</si>
  <si>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</si>
  <si>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</si>
  <si>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</si>
  <si>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</si>
  <si>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</si>
  <si>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</si>
  <si>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</si>
  <si>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</si>
  <si>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</si>
  <si>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</si>
  <si>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</si>
  <si>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</si>
  <si>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</si>
  <si>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</si>
  <si>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</si>
  <si>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</si>
  <si>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</si>
  <si>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</si>
  <si>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</si>
  <si>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</si>
  <si>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</si>
  <si>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</si>
  <si>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</si>
  <si>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</si>
  <si>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</si>
  <si>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</si>
  <si>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</si>
  <si>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</si>
  <si>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</si>
  <si>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</si>
  <si>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</si>
  <si>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</si>
  <si>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FUNDAMENTOS DE INVESTIGACION</t>
  </si>
  <si>
    <t>106A</t>
  </si>
  <si>
    <t>DESARROLLO SUSTENTABLE</t>
  </si>
  <si>
    <t>306A</t>
  </si>
  <si>
    <t>FORMULACION Y EVALUACION DE PROYECTOS</t>
  </si>
  <si>
    <t>706A</t>
  </si>
  <si>
    <t>GESTIÓN AMBIENTAL</t>
  </si>
  <si>
    <t>506A</t>
  </si>
  <si>
    <t>SEPTIEMBRE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</si>
</sst>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35</v>
      </c>
      <c r="B14" s="9">
        <v>1</v>
      </c>
      <c r="C14" s="9" t="s">
        <v>36</v>
      </c>
      <c r="D14" s="9" t="s">
        <v>31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76</v>
      </c>
      <c r="N14" s="15">
        <v>0.8</v>
      </c>
    </row>
    <row r="15" spans="1:14" s="11" customFormat="1" ht="24.75" customHeight="1" x14ac:dyDescent="0.2">
      <c r="A15" s="8" t="s">
        <v>37</v>
      </c>
      <c r="B15" s="9">
        <v>1</v>
      </c>
      <c r="C15" s="9" t="s">
        <v>38</v>
      </c>
      <c r="D15" s="9" t="s">
        <v>31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/>
      <c r="L15" s="10"/>
      <c r="M15" s="9">
        <v>87.5</v>
      </c>
      <c r="N15" s="15">
        <v>0.69</v>
      </c>
    </row>
    <row r="16" spans="1:14" s="11" customFormat="1" ht="25.5" x14ac:dyDescent="0.2">
      <c r="A16" s="8" t="s">
        <v>39</v>
      </c>
      <c r="B16" s="9">
        <v>1</v>
      </c>
      <c r="C16" s="9" t="s">
        <v>40</v>
      </c>
      <c r="D16" s="9" t="s">
        <v>31</v>
      </c>
      <c r="E16" s="9">
        <v>11</v>
      </c>
      <c r="F16" s="9">
        <v>10</v>
      </c>
      <c r="G16" s="9"/>
      <c r="H16" s="10"/>
      <c r="I16" s="9">
        <f t="shared" si="0"/>
        <v>1</v>
      </c>
      <c r="J16" s="10"/>
      <c r="K16" s="9"/>
      <c r="L16" s="10"/>
      <c r="M16" s="9">
        <v>87.5</v>
      </c>
      <c r="N16" s="15">
        <v>0.82</v>
      </c>
    </row>
    <row r="17" spans="1:14" s="11" customFormat="1" ht="16.5" customHeight="1" x14ac:dyDescent="0.2">
      <c r="A17" s="8" t="s">
        <v>41</v>
      </c>
      <c r="B17" s="9">
        <v>1</v>
      </c>
      <c r="C17" s="9" t="s">
        <v>42</v>
      </c>
      <c r="D17" s="9" t="s">
        <v>31</v>
      </c>
      <c r="E17" s="9">
        <v>28</v>
      </c>
      <c r="F17" s="9">
        <v>25</v>
      </c>
      <c r="G17" s="9"/>
      <c r="H17" s="10"/>
      <c r="I17" s="9">
        <f t="shared" si="0"/>
        <v>3</v>
      </c>
      <c r="J17" s="10"/>
      <c r="K17" s="9"/>
      <c r="L17" s="10"/>
      <c r="M17" s="9">
        <v>78.400000000000006</v>
      </c>
      <c r="N17" s="15">
        <v>0.54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93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82.35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2</v>
      </c>
      <c r="C14" s="9" t="str">
        <f>'1'!C14</f>
        <v>106A</v>
      </c>
      <c r="D14" s="9" t="str">
        <f>'1'!D14</f>
        <v>IAMB</v>
      </c>
      <c r="E14" s="9">
        <v>37</v>
      </c>
      <c r="F14" s="9">
        <v>32</v>
      </c>
      <c r="G14" s="9"/>
      <c r="H14" s="10"/>
      <c r="I14" s="9">
        <v>5</v>
      </c>
      <c r="J14" s="10"/>
      <c r="K14" s="9"/>
      <c r="L14" s="10"/>
      <c r="M14" s="9">
        <v>76.400000000000006</v>
      </c>
      <c r="N14" s="15">
        <v>0.73</v>
      </c>
    </row>
    <row r="15" spans="1:14" s="11" customFormat="1" x14ac:dyDescent="0.2">
      <c r="A15" s="9" t="str">
        <f>'1'!A15</f>
        <v>DESARROLLO SUSTENTABLE</v>
      </c>
      <c r="B15" s="9">
        <v>2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>
        <v>25</v>
      </c>
      <c r="G15" s="9"/>
      <c r="H15" s="10"/>
      <c r="I15" s="9">
        <f t="shared" ref="I15:I28" si="0">(E15-SUM(F15:G15))-K15</f>
        <v>1</v>
      </c>
      <c r="J15" s="10"/>
      <c r="K15" s="9"/>
      <c r="L15" s="10"/>
      <c r="M15" s="9">
        <v>87.1</v>
      </c>
      <c r="N15" s="15">
        <v>0.7</v>
      </c>
    </row>
    <row r="16" spans="1:14" s="11" customFormat="1" ht="25.5" x14ac:dyDescent="0.2">
      <c r="A16" s="9" t="str">
        <f>'1'!A16</f>
        <v>FORMULACION Y EVALUACION DE PROYECTOS</v>
      </c>
      <c r="B16" s="9">
        <v>2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>
        <v>10</v>
      </c>
      <c r="G16" s="9"/>
      <c r="H16" s="10"/>
      <c r="I16" s="9">
        <f t="shared" si="0"/>
        <v>1</v>
      </c>
      <c r="J16" s="10"/>
      <c r="K16" s="9"/>
      <c r="L16" s="10"/>
      <c r="M16" s="9">
        <v>80</v>
      </c>
      <c r="N16" s="15">
        <v>0.82</v>
      </c>
    </row>
    <row r="17" spans="1:14" s="11" customFormat="1" x14ac:dyDescent="0.2">
      <c r="A17" s="9" t="str">
        <f>'1'!A17</f>
        <v>GESTIÓN AMBIENTAL</v>
      </c>
      <c r="B17" s="9">
        <v>2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>
        <v>24</v>
      </c>
      <c r="G17" s="9"/>
      <c r="H17" s="10"/>
      <c r="I17" s="9">
        <f t="shared" si="0"/>
        <v>4</v>
      </c>
      <c r="J17" s="10"/>
      <c r="K17" s="9"/>
      <c r="L17" s="10"/>
      <c r="M17" s="9">
        <v>80</v>
      </c>
      <c r="N17" s="15">
        <v>0.54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91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/>
      <c r="M28" s="17">
        <f>AVERAGE(M14:M27)</f>
        <v>80.875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/>
      <c r="L14" s="10"/>
      <c r="M14" s="9">
        <v>70.5</v>
      </c>
      <c r="N14" s="15">
        <v>0.8</v>
      </c>
    </row>
    <row r="15" spans="1:14" s="11" customFormat="1" x14ac:dyDescent="0.2">
      <c r="A15" s="9" t="str">
        <f>'1'!A15</f>
        <v>DESARROLLO SUSTENTABLE</v>
      </c>
      <c r="B15" s="9">
        <v>3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/>
      <c r="L15" s="10"/>
      <c r="M15" s="9">
        <v>83</v>
      </c>
      <c r="N15" s="15">
        <v>0.65</v>
      </c>
    </row>
    <row r="16" spans="1:14" s="11" customFormat="1" ht="25.5" x14ac:dyDescent="0.2">
      <c r="A16" s="9" t="str">
        <f>'1'!A16</f>
        <v>FORMULACION Y EVALUACION DE PROYECTOS</v>
      </c>
      <c r="B16" s="9">
        <v>3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/>
      <c r="G16" s="9"/>
      <c r="H16" s="10"/>
      <c r="I16" s="9">
        <f t="shared" si="0"/>
        <v>11</v>
      </c>
      <c r="J16" s="10"/>
      <c r="K16" s="9"/>
      <c r="L16" s="10"/>
      <c r="M16" s="9">
        <v>77</v>
      </c>
      <c r="N16" s="15">
        <v>0.61</v>
      </c>
    </row>
    <row r="17" spans="1:14" s="11" customFormat="1" x14ac:dyDescent="0.2">
      <c r="A17" s="9" t="str">
        <f>'1'!A17</f>
        <v>GESTIÓN AMBIENTAL</v>
      </c>
      <c r="B17" s="9">
        <v>3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/>
      <c r="G17" s="9"/>
      <c r="H17" s="10"/>
      <c r="I17" s="9">
        <f t="shared" si="0"/>
        <v>28</v>
      </c>
      <c r="J17" s="10"/>
      <c r="K17" s="9"/>
      <c r="L17" s="10"/>
      <c r="M17" s="9">
        <v>63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/>
      <c r="I28" s="17">
        <f t="shared" si="0"/>
        <v>100</v>
      </c>
      <c r="J28" s="18"/>
      <c r="K28" s="17">
        <f>SUM(K14:K27)</f>
        <v>0</v>
      </c>
      <c r="L28" s="18"/>
      <c r="M28" s="17">
        <f>AVERAGE(M14:M27)</f>
        <v>73.375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7" zoomScale="85" zoomScaleNormal="85" zoomScaleSheetLayoutView="100" workbookViewId="0">
      <selection activeCell="F14" sqref="F14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/>
      <c r="I14" s="9">
        <f t="shared" ref="I14:I27" si="0">(E14-SUM(F14:G14))-K14</f>
        <v>35</v>
      </c>
      <c r="J14" s="10"/>
      <c r="K14" s="9"/>
      <c r="L14" s="10"/>
      <c r="M14" s="9">
        <v>68</v>
      </c>
      <c r="N14" s="15">
        <v>0.68</v>
      </c>
    </row>
    <row r="15" spans="1:14" s="11" customFormat="1" x14ac:dyDescent="0.2">
      <c r="A15" s="9" t="str">
        <f>'1'!A15</f>
        <v>DESARROLLO SUSTENTABLE</v>
      </c>
      <c r="B15" s="9">
        <v>4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/>
      <c r="L15" s="10"/>
      <c r="M15" s="9">
        <v>65</v>
      </c>
      <c r="N15" s="15">
        <v>0.7</v>
      </c>
    </row>
    <row r="16" spans="1:14" s="11" customFormat="1" x14ac:dyDescent="0.2">
      <c r="A16" s="9" t="str">
        <f>'1'!A15</f>
        <v>DESARROLLO SUSTENTABLE</v>
      </c>
      <c r="B16" s="9">
        <v>5</v>
      </c>
      <c r="C16" s="9" t="str">
        <f>'1'!C15</f>
        <v>306A</v>
      </c>
      <c r="D16" s="9" t="str">
        <f>'1'!D16</f>
        <v>IAMB</v>
      </c>
      <c r="E16" s="9">
        <f>'1'!E15</f>
        <v>26</v>
      </c>
      <c r="F16" s="9"/>
      <c r="G16" s="9"/>
      <c r="H16" s="10"/>
      <c r="I16" s="9">
        <f t="shared" ref="I16" si="1">(E16-SUM(F16:G16))-K16</f>
        <v>26</v>
      </c>
      <c r="J16" s="10"/>
      <c r="K16" s="9"/>
      <c r="L16" s="10"/>
      <c r="M16" s="9">
        <v>74</v>
      </c>
      <c r="N16" s="15">
        <v>0.4</v>
      </c>
    </row>
    <row r="17" spans="1:14" s="11" customFormat="1" ht="25.5" x14ac:dyDescent="0.2">
      <c r="A17" s="9" t="str">
        <f>'1'!A16</f>
        <v>FORMULACION Y EVALUACION DE PROYECTOS</v>
      </c>
      <c r="B17" s="9">
        <v>4</v>
      </c>
      <c r="C17" s="9" t="str">
        <f>'1'!C16</f>
        <v>706A</v>
      </c>
      <c r="D17" s="9" t="str">
        <f>'1'!D16</f>
        <v>IAMB</v>
      </c>
      <c r="E17" s="9">
        <f>'1'!E16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>
        <v>65</v>
      </c>
      <c r="N17" s="15">
        <v>0.68</v>
      </c>
    </row>
    <row r="18" spans="1:14" s="11" customFormat="1" ht="25.5" x14ac:dyDescent="0.2">
      <c r="A18" s="9" t="str">
        <f>'1'!A16</f>
        <v>FORMULACION Y EVALUACION DE PROYECTOS</v>
      </c>
      <c r="B18" s="9">
        <v>5</v>
      </c>
      <c r="C18" s="9" t="str">
        <f>'1'!C16</f>
        <v>706A</v>
      </c>
      <c r="D18" s="9" t="str">
        <f>'1'!D16</f>
        <v>IAMB</v>
      </c>
      <c r="E18" s="9">
        <f>'1'!E16</f>
        <v>11</v>
      </c>
      <c r="F18" s="9"/>
      <c r="G18" s="9"/>
      <c r="H18" s="10"/>
      <c r="I18" s="9">
        <f t="shared" si="0"/>
        <v>11</v>
      </c>
      <c r="J18" s="10"/>
      <c r="K18" s="9"/>
      <c r="L18" s="10"/>
      <c r="M18" s="9">
        <v>58</v>
      </c>
      <c r="N18" s="15">
        <v>0.64</v>
      </c>
    </row>
    <row r="19" spans="1:14" s="11" customFormat="1" ht="25.5" x14ac:dyDescent="0.2">
      <c r="A19" s="9" t="str">
        <f>'1'!A16</f>
        <v>FORMULACION Y EVALUACION DE PROYECTOS</v>
      </c>
      <c r="B19" s="9">
        <v>6</v>
      </c>
      <c r="C19" s="9" t="str">
        <f>'1'!C16</f>
        <v>706A</v>
      </c>
      <c r="D19" s="9" t="str">
        <f>'1'!D16</f>
        <v>IAMB</v>
      </c>
      <c r="E19" s="9">
        <f>'1'!E16</f>
        <v>11</v>
      </c>
      <c r="F19" s="9"/>
      <c r="G19" s="9"/>
      <c r="H19" s="10"/>
      <c r="I19" s="9">
        <f t="shared" si="0"/>
        <v>11</v>
      </c>
      <c r="J19" s="10"/>
      <c r="K19" s="9"/>
      <c r="L19" s="10"/>
      <c r="M19" s="9">
        <v>63</v>
      </c>
      <c r="N19" s="15">
        <v>0.71</v>
      </c>
    </row>
    <row r="20" spans="1:14" s="11" customFormat="1" x14ac:dyDescent="0.2">
      <c r="A20" s="9" t="str">
        <f>'1'!A17</f>
        <v>GESTIÓN AMBIENTAL</v>
      </c>
      <c r="B20" s="9">
        <v>4</v>
      </c>
      <c r="C20" s="9" t="str">
        <f>'1'!C17</f>
        <v>506A</v>
      </c>
      <c r="D20" s="9" t="str">
        <f>'1'!D17</f>
        <v>IAMB</v>
      </c>
      <c r="E20" s="9">
        <f>'1'!E17</f>
        <v>28</v>
      </c>
      <c r="F20" s="9"/>
      <c r="G20" s="9"/>
      <c r="H20" s="10"/>
      <c r="I20" s="9">
        <f t="shared" si="0"/>
        <v>28</v>
      </c>
      <c r="J20" s="10"/>
      <c r="K20" s="9"/>
      <c r="L20" s="10"/>
      <c r="M20" s="9">
        <v>48</v>
      </c>
      <c r="N20" s="15">
        <v>0.64</v>
      </c>
    </row>
    <row r="21" spans="1:14" s="11" customFormat="1" x14ac:dyDescent="0.2">
      <c r="A21" s="9" t="str">
        <f>'1'!A17</f>
        <v>GESTIÓN AMBIENTAL</v>
      </c>
      <c r="B21" s="9">
        <v>5</v>
      </c>
      <c r="C21" s="9" t="str">
        <f>'1'!C17</f>
        <v>506A</v>
      </c>
      <c r="D21" s="9" t="str">
        <f>'1'!D17</f>
        <v>IAMB</v>
      </c>
      <c r="E21" s="9">
        <f>'1'!E17</f>
        <v>28</v>
      </c>
      <c r="F21" s="9"/>
      <c r="G21" s="9"/>
      <c r="H21" s="10"/>
      <c r="I21" s="9">
        <f t="shared" si="0"/>
        <v>28</v>
      </c>
      <c r="J21" s="10"/>
      <c r="K21" s="9"/>
      <c r="L21" s="10"/>
      <c r="M21" s="9">
        <v>57</v>
      </c>
      <c r="N21" s="15">
        <v>0.64</v>
      </c>
    </row>
    <row r="22" spans="1:14" s="11" customFormat="1" x14ac:dyDescent="0.2">
      <c r="A22" s="9" t="str">
        <f>'1'!A17</f>
        <v>GESTIÓN AMBIENTAL</v>
      </c>
      <c r="B22" s="9">
        <v>6</v>
      </c>
      <c r="C22" s="9" t="str">
        <f>'1'!C17</f>
        <v>506A</v>
      </c>
      <c r="D22" s="9" t="str">
        <f>'1'!D17</f>
        <v>IAMB</v>
      </c>
      <c r="E22" s="9">
        <f>'1'!E17</f>
        <v>28</v>
      </c>
      <c r="F22" s="9"/>
      <c r="G22" s="9"/>
      <c r="H22" s="10"/>
      <c r="I22" s="9">
        <f t="shared" si="0"/>
        <v>28</v>
      </c>
      <c r="J22" s="10"/>
      <c r="K22" s="9"/>
      <c r="L22" s="10"/>
      <c r="M22" s="9">
        <v>45</v>
      </c>
      <c r="N22" s="15">
        <v>0.55000000000000004</v>
      </c>
    </row>
    <row r="23" spans="1:14" s="11" customFormat="1" x14ac:dyDescent="0.2"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ref="H23:H26" si="2">F23/E23</f>
        <v>#DIV/0!</v>
      </c>
      <c r="I23" s="9">
        <f t="shared" si="0"/>
        <v>0</v>
      </c>
      <c r="J23" s="10" t="e">
        <f t="shared" ref="J23:J27" si="3">I23/E23</f>
        <v>#DIV/0!</v>
      </c>
      <c r="K23" s="9"/>
      <c r="L23" s="10" t="e">
        <f t="shared" ref="L23:L27" si="4">K23/E23</f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204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0"/>
        <v>204</v>
      </c>
      <c r="J27" s="18">
        <f t="shared" si="3"/>
        <v>1</v>
      </c>
      <c r="K27" s="17">
        <f>SUM(K14:K26)</f>
        <v>0</v>
      </c>
      <c r="L27" s="18">
        <f t="shared" si="4"/>
        <v>0</v>
      </c>
      <c r="M27" s="17">
        <f>AVERAGE(M14:M26)</f>
        <v>60.333333333333336</v>
      </c>
      <c r="N27" s="19">
        <f>AVERAGE(N14:N26)</f>
        <v>0.62666666666666659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ERASTO DEL ÁNGEL PÉREZ</v>
      </c>
      <c r="C36" s="40"/>
      <c r="D36" s="40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INVESTIGACION</v>
      </c>
      <c r="B14" s="9" t="s">
        <v>18</v>
      </c>
      <c r="C14" s="9" t="str">
        <f>'1'!C14</f>
        <v>106A</v>
      </c>
      <c r="D14" s="9" t="str">
        <f>'1'!D14</f>
        <v>IAMB</v>
      </c>
      <c r="E14" s="9">
        <f>'1'!E14</f>
        <v>35</v>
      </c>
      <c r="F14" s="9"/>
      <c r="G14" s="9"/>
      <c r="H14" s="10">
        <f>(F14+G14)/E14</f>
        <v>0</v>
      </c>
      <c r="I14" s="9">
        <f t="shared" ref="I14:I28" si="0">(E14-SUM(F14:G14))-K14</f>
        <v>35</v>
      </c>
      <c r="J14" s="10">
        <f t="shared" ref="J14:J28" si="1">I14/E14</f>
        <v>1</v>
      </c>
      <c r="K14" s="9"/>
      <c r="L14" s="10">
        <f t="shared" ref="L14:L28" si="2">K14/E14</f>
        <v>0</v>
      </c>
      <c r="M14" s="9">
        <v>88</v>
      </c>
      <c r="N14" s="15">
        <v>0.5</v>
      </c>
    </row>
    <row r="15" spans="1:14" s="11" customFormat="1" x14ac:dyDescent="0.2">
      <c r="A15" s="21" t="str">
        <f>'1'!A15</f>
        <v>DESARROLLO SUSTENTABLE</v>
      </c>
      <c r="B15" s="9" t="s">
        <v>18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>
        <f t="shared" ref="H15:H17" si="3">(F15+G15)/E15</f>
        <v>0</v>
      </c>
      <c r="I15" s="9">
        <f t="shared" si="0"/>
        <v>26</v>
      </c>
      <c r="J15" s="10">
        <f t="shared" si="1"/>
        <v>1</v>
      </c>
      <c r="K15" s="9"/>
      <c r="L15" s="10">
        <f t="shared" si="2"/>
        <v>0</v>
      </c>
      <c r="M15" s="9">
        <v>83</v>
      </c>
      <c r="N15" s="15">
        <v>0.56000000000000005</v>
      </c>
    </row>
    <row r="16" spans="1:14" s="11" customFormat="1" ht="25.5" x14ac:dyDescent="0.2">
      <c r="A16" s="21" t="str">
        <f>'1'!A16</f>
        <v>FORMULACION Y EVALUACION DE PROYECTOS</v>
      </c>
      <c r="B16" s="9" t="s">
        <v>18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/>
      <c r="G16" s="9"/>
      <c r="H16" s="10">
        <f t="shared" si="3"/>
        <v>0</v>
      </c>
      <c r="I16" s="9">
        <f t="shared" si="0"/>
        <v>11</v>
      </c>
      <c r="J16" s="10">
        <f t="shared" si="1"/>
        <v>1</v>
      </c>
      <c r="K16" s="9"/>
      <c r="L16" s="10">
        <f t="shared" si="2"/>
        <v>0</v>
      </c>
      <c r="M16" s="9">
        <v>85</v>
      </c>
      <c r="N16" s="15">
        <v>0.56000000000000005</v>
      </c>
    </row>
    <row r="17" spans="1:14" s="11" customFormat="1" x14ac:dyDescent="0.2">
      <c r="A17" s="21" t="str">
        <f>'1'!A17</f>
        <v>GESTIÓN AMBIENTAL</v>
      </c>
      <c r="B17" s="9" t="s">
        <v>18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/>
      <c r="G17" s="9"/>
      <c r="H17" s="10">
        <f t="shared" si="3"/>
        <v>0</v>
      </c>
      <c r="I17" s="9">
        <f t="shared" si="0"/>
        <v>28</v>
      </c>
      <c r="J17" s="10">
        <f t="shared" si="1"/>
        <v>1</v>
      </c>
      <c r="K17" s="9"/>
      <c r="L17" s="10">
        <f t="shared" si="2"/>
        <v>0</v>
      </c>
      <c r="M17" s="9">
        <v>80</v>
      </c>
      <c r="N17" s="15">
        <v>0.41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4">F18/E18</f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>
        <v>84</v>
      </c>
      <c r="N18" s="15">
        <v>0.66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4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0.53800000000000003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2023-11-04T07:42:02Z</dcterms:modified>
  <cp:category/>
  <cp:contentStatus/>
</cp:coreProperties>
</file>