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"/>
    </mc:Choice>
  </mc:AlternateContent>
  <xr:revisionPtr revIDLastSave="0" documentId="13_ncr:1_{D8E6AD1C-A7BD-4993-9070-818B228A3452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5" l="1"/>
  <c r="E28" i="25"/>
  <c r="F17" i="24"/>
  <c r="F18" i="24"/>
  <c r="F15" i="24"/>
  <c r="F16" i="24"/>
  <c r="F14" i="24"/>
  <c r="F14" i="23"/>
  <c r="J14" i="22"/>
  <c r="H14" i="22"/>
  <c r="H15" i="10"/>
  <c r="H16" i="10"/>
  <c r="H17" i="10"/>
  <c r="H14" i="10"/>
  <c r="E17" i="24" l="1"/>
  <c r="D20" i="24"/>
  <c r="E20" i="24"/>
  <c r="D19" i="24"/>
  <c r="E19" i="24"/>
  <c r="D18" i="24"/>
  <c r="E18" i="24"/>
  <c r="C19" i="24"/>
  <c r="C18" i="24"/>
  <c r="A19" i="24"/>
  <c r="A18" i="24"/>
  <c r="A17" i="24"/>
  <c r="E16" i="24"/>
  <c r="C16" i="24"/>
  <c r="A16" i="24"/>
  <c r="D16" i="24"/>
  <c r="D17" i="24" l="1"/>
  <c r="C20" i="24"/>
  <c r="C17" i="24"/>
  <c r="A20" i="24"/>
  <c r="C19" i="23" l="1"/>
  <c r="D19" i="23"/>
  <c r="E19" i="23"/>
  <c r="A19" i="23"/>
  <c r="N28" i="25" l="1"/>
  <c r="M28" i="25"/>
  <c r="K28" i="25"/>
  <c r="G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E15" i="24"/>
  <c r="D15" i="24"/>
  <c r="C15" i="24"/>
  <c r="A15" i="24"/>
  <c r="D14" i="24"/>
  <c r="C14" i="24"/>
  <c r="A14" i="24"/>
  <c r="B10" i="24"/>
  <c r="B36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H16" i="22" s="1"/>
  <c r="A17" i="22"/>
  <c r="C17" i="22"/>
  <c r="D17" i="22"/>
  <c r="E17" i="22"/>
  <c r="H17" i="22" s="1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J17" i="22" s="1"/>
  <c r="I16" i="22"/>
  <c r="J16" i="22" s="1"/>
  <c r="I15" i="22"/>
  <c r="J15" i="22" s="1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7" i="10"/>
  <c r="J17" i="10" s="1"/>
  <c r="I16" i="10"/>
  <c r="J16" i="10" s="1"/>
  <c r="I15" i="10"/>
  <c r="J15" i="10" s="1"/>
  <c r="I14" i="10"/>
  <c r="J14" i="10" s="1"/>
  <c r="I16" i="25" l="1"/>
  <c r="J16" i="25" s="1"/>
  <c r="H16" i="25"/>
  <c r="I17" i="25"/>
  <c r="J17" i="25" s="1"/>
  <c r="H17" i="25"/>
  <c r="I15" i="25"/>
  <c r="J15" i="25" s="1"/>
  <c r="H15" i="25"/>
  <c r="I14" i="25"/>
  <c r="J14" i="25" s="1"/>
  <c r="H14" i="25"/>
  <c r="L14" i="25"/>
  <c r="L15" i="25"/>
  <c r="L16" i="25"/>
  <c r="L17" i="25"/>
  <c r="L23" i="24"/>
  <c r="L24" i="24"/>
  <c r="L25" i="24"/>
  <c r="L26" i="24"/>
  <c r="H23" i="24"/>
  <c r="H24" i="24"/>
  <c r="H25" i="24"/>
  <c r="H26" i="24"/>
  <c r="E27" i="24"/>
  <c r="E28" i="23"/>
  <c r="I18" i="22"/>
  <c r="I22" i="22"/>
  <c r="I26" i="22"/>
  <c r="E28" i="22"/>
  <c r="I28" i="10"/>
  <c r="I28" i="25" l="1"/>
  <c r="J28" i="25" s="1"/>
  <c r="L28" i="25"/>
  <c r="H28" i="25"/>
  <c r="L27" i="24"/>
  <c r="I28" i="22"/>
  <c r="F17" i="23" l="1"/>
  <c r="F15" i="23"/>
  <c r="F16" i="23"/>
  <c r="F28" i="23" l="1"/>
  <c r="I28" i="23" s="1"/>
  <c r="F19" i="24" l="1"/>
  <c r="F20" i="24"/>
  <c r="F27" i="24"/>
  <c r="I27" i="24" s="1"/>
  <c r="J27" i="24" s="1"/>
  <c r="H2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<sst xmlns="http://schemas.openxmlformats.org/spreadsheetml/2006/main" count="184" uniqueCount="44">
  <si>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</si>
  <si>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</si>
  <si>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</si>
  <si>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</si>
  <si>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</si>
  <si>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</si>
  <si>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</si>
  <si>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</si>
  <si>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</si>
  <si>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</si>
  <si>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</si>
  <si>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</si>
  <si>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</si>
  <si>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</si>
  <si>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</si>
  <si>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</si>
  <si>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</si>
  <si>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</si>
  <si>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</si>
  <si>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</si>
  <si>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</si>
  <si>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</si>
  <si>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</si>
  <si>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</si>
  <si>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</si>
  <si>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</si>
  <si>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</si>
  <si>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</si>
  <si>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</si>
  <si>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</si>
  <si>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</si>
  <si>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</si>
  <si>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</si>
  <si>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</si>
  <si>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</si>
  <si>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FUNDAMENTOS DE INVESTIGACION</t>
  </si>
  <si>
    <t>106A</t>
  </si>
  <si>
    <t>DESARROLLO SUSTENTABLE</t>
  </si>
  <si>
    <t>306A</t>
  </si>
  <si>
    <t>FORMULACION Y EVALUACION DE PROYECTOS</t>
  </si>
  <si>
    <t>706A</t>
  </si>
  <si>
    <t>GESTIÓN AMBIENTAL</t>
  </si>
  <si>
    <t>506A</t>
  </si>
  <si>
    <t>SEPTIEMBRE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</si>
</sst>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J14" sqref="J14: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35</v>
      </c>
      <c r="B14" s="9">
        <v>1</v>
      </c>
      <c r="C14" s="9" t="s">
        <v>36</v>
      </c>
      <c r="D14" s="9" t="s">
        <v>31</v>
      </c>
      <c r="E14" s="9">
        <v>35</v>
      </c>
      <c r="F14" s="9">
        <v>32</v>
      </c>
      <c r="G14" s="9"/>
      <c r="H14" s="10">
        <f>F14/E14</f>
        <v>0.91428571428571426</v>
      </c>
      <c r="I14" s="9">
        <f t="shared" ref="I14:I28" si="0">(E14-SUM(F14:G14))-K14</f>
        <v>3</v>
      </c>
      <c r="J14" s="10">
        <f>I14/E14</f>
        <v>8.5714285714285715E-2</v>
      </c>
      <c r="K14" s="9"/>
      <c r="L14" s="10"/>
      <c r="M14" s="9">
        <v>76</v>
      </c>
      <c r="N14" s="15">
        <v>0.8</v>
      </c>
    </row>
    <row r="15" spans="1:14" s="11" customFormat="1" ht="24.75" customHeight="1" x14ac:dyDescent="0.2">
      <c r="A15" s="8" t="s">
        <v>37</v>
      </c>
      <c r="B15" s="9">
        <v>1</v>
      </c>
      <c r="C15" s="9" t="s">
        <v>38</v>
      </c>
      <c r="D15" s="9" t="s">
        <v>31</v>
      </c>
      <c r="E15" s="9">
        <v>26</v>
      </c>
      <c r="F15" s="9">
        <v>26</v>
      </c>
      <c r="G15" s="9"/>
      <c r="H15" s="10">
        <f t="shared" ref="H15:H17" si="1">F15/E15</f>
        <v>1</v>
      </c>
      <c r="I15" s="9">
        <f t="shared" si="0"/>
        <v>0</v>
      </c>
      <c r="J15" s="10">
        <f t="shared" ref="J15:J17" si="2">I15/E15</f>
        <v>0</v>
      </c>
      <c r="K15" s="9"/>
      <c r="L15" s="10"/>
      <c r="M15" s="9">
        <v>87.5</v>
      </c>
      <c r="N15" s="15">
        <v>0.69</v>
      </c>
    </row>
    <row r="16" spans="1:14" s="11" customFormat="1" ht="25.5" x14ac:dyDescent="0.2">
      <c r="A16" s="8" t="s">
        <v>39</v>
      </c>
      <c r="B16" s="9">
        <v>1</v>
      </c>
      <c r="C16" s="9" t="s">
        <v>40</v>
      </c>
      <c r="D16" s="9" t="s">
        <v>31</v>
      </c>
      <c r="E16" s="9">
        <v>11</v>
      </c>
      <c r="F16" s="9">
        <v>10</v>
      </c>
      <c r="G16" s="9"/>
      <c r="H16" s="10">
        <f t="shared" si="1"/>
        <v>0.90909090909090906</v>
      </c>
      <c r="I16" s="9">
        <f t="shared" si="0"/>
        <v>1</v>
      </c>
      <c r="J16" s="10">
        <f t="shared" si="2"/>
        <v>9.0909090909090912E-2</v>
      </c>
      <c r="K16" s="9"/>
      <c r="L16" s="10"/>
      <c r="M16" s="9">
        <v>87.5</v>
      </c>
      <c r="N16" s="15">
        <v>0.82</v>
      </c>
    </row>
    <row r="17" spans="1:14" s="11" customFormat="1" ht="16.5" customHeight="1" x14ac:dyDescent="0.2">
      <c r="A17" s="8" t="s">
        <v>41</v>
      </c>
      <c r="B17" s="9">
        <v>1</v>
      </c>
      <c r="C17" s="9" t="s">
        <v>42</v>
      </c>
      <c r="D17" s="9" t="s">
        <v>31</v>
      </c>
      <c r="E17" s="9">
        <v>28</v>
      </c>
      <c r="F17" s="9">
        <v>25</v>
      </c>
      <c r="G17" s="9"/>
      <c r="H17" s="10">
        <f t="shared" si="1"/>
        <v>0.8928571428571429</v>
      </c>
      <c r="I17" s="9">
        <f t="shared" si="0"/>
        <v>3</v>
      </c>
      <c r="J17" s="10">
        <f t="shared" si="2"/>
        <v>0.10714285714285714</v>
      </c>
      <c r="K17" s="9"/>
      <c r="L17" s="10"/>
      <c r="M17" s="9">
        <v>78.400000000000006</v>
      </c>
      <c r="N17" s="15">
        <v>0.54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93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82.35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2</v>
      </c>
      <c r="C14" s="9" t="str">
        <f>'1'!C14</f>
        <v>106A</v>
      </c>
      <c r="D14" s="9" t="str">
        <f>'1'!D14</f>
        <v>IAMB</v>
      </c>
      <c r="E14" s="9">
        <v>37</v>
      </c>
      <c r="F14" s="9">
        <v>32</v>
      </c>
      <c r="G14" s="9"/>
      <c r="H14" s="10">
        <f>F14/E14</f>
        <v>0.86486486486486491</v>
      </c>
      <c r="I14" s="9">
        <v>5</v>
      </c>
      <c r="J14" s="10">
        <f>I14/E14</f>
        <v>0.13513513513513514</v>
      </c>
      <c r="K14" s="9"/>
      <c r="L14" s="10"/>
      <c r="M14" s="9">
        <v>76.400000000000006</v>
      </c>
      <c r="N14" s="15">
        <v>0.73</v>
      </c>
    </row>
    <row r="15" spans="1:14" s="11" customFormat="1" x14ac:dyDescent="0.2">
      <c r="A15" s="9" t="str">
        <f>'1'!A15</f>
        <v>DESARROLLO SUSTENTABLE</v>
      </c>
      <c r="B15" s="9">
        <v>2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>
        <v>25</v>
      </c>
      <c r="G15" s="9"/>
      <c r="H15" s="10">
        <f t="shared" ref="H15:H17" si="0">F15/E15</f>
        <v>0.96153846153846156</v>
      </c>
      <c r="I15" s="9">
        <f t="shared" ref="I15:I28" si="1">(E15-SUM(F15:G15))-K15</f>
        <v>1</v>
      </c>
      <c r="J15" s="10">
        <f t="shared" ref="J15:J17" si="2">I15/E15</f>
        <v>3.8461538461538464E-2</v>
      </c>
      <c r="K15" s="9"/>
      <c r="L15" s="10"/>
      <c r="M15" s="9">
        <v>87.1</v>
      </c>
      <c r="N15" s="15">
        <v>0.7</v>
      </c>
    </row>
    <row r="16" spans="1:14" s="11" customFormat="1" ht="25.5" x14ac:dyDescent="0.2">
      <c r="A16" s="9" t="str">
        <f>'1'!A16</f>
        <v>FORMULACION Y EVALUACION DE PROYECTOS</v>
      </c>
      <c r="B16" s="9">
        <v>2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>
        <v>10</v>
      </c>
      <c r="G16" s="9"/>
      <c r="H16" s="10">
        <f t="shared" si="0"/>
        <v>0.90909090909090906</v>
      </c>
      <c r="I16" s="9">
        <f t="shared" si="1"/>
        <v>1</v>
      </c>
      <c r="J16" s="10">
        <f t="shared" si="2"/>
        <v>9.0909090909090912E-2</v>
      </c>
      <c r="K16" s="9"/>
      <c r="L16" s="10"/>
      <c r="M16" s="9">
        <v>80</v>
      </c>
      <c r="N16" s="15">
        <v>0.82</v>
      </c>
    </row>
    <row r="17" spans="1:14" s="11" customFormat="1" x14ac:dyDescent="0.2">
      <c r="A17" s="9" t="str">
        <f>'1'!A17</f>
        <v>GESTIÓN AMBIENTAL</v>
      </c>
      <c r="B17" s="9">
        <v>2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>
        <v>24</v>
      </c>
      <c r="G17" s="9"/>
      <c r="H17" s="10">
        <f t="shared" si="0"/>
        <v>0.8571428571428571</v>
      </c>
      <c r="I17" s="9">
        <f t="shared" si="1"/>
        <v>4</v>
      </c>
      <c r="J17" s="10">
        <f t="shared" si="2"/>
        <v>0.14285714285714285</v>
      </c>
      <c r="K17" s="9"/>
      <c r="L17" s="10"/>
      <c r="M17" s="9">
        <v>80</v>
      </c>
      <c r="N17" s="15">
        <v>0.54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91</v>
      </c>
      <c r="G28" s="17">
        <f>SUM(G14:G27)</f>
        <v>0</v>
      </c>
      <c r="H28" s="18"/>
      <c r="I28" s="17">
        <f t="shared" si="1"/>
        <v>11</v>
      </c>
      <c r="J28" s="18"/>
      <c r="K28" s="17">
        <f>SUM(K14:K27)</f>
        <v>0</v>
      </c>
      <c r="L28" s="18"/>
      <c r="M28" s="17">
        <f>AVERAGE(M14:M27)</f>
        <v>80.875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v>37</v>
      </c>
      <c r="F14" s="9">
        <f>E14-I14</f>
        <v>32</v>
      </c>
      <c r="G14" s="9"/>
      <c r="H14" s="10"/>
      <c r="I14" s="9">
        <v>5</v>
      </c>
      <c r="J14" s="10"/>
      <c r="K14" s="9"/>
      <c r="L14" s="10"/>
      <c r="M14" s="9">
        <v>80</v>
      </c>
      <c r="N14" s="15">
        <v>0.7</v>
      </c>
    </row>
    <row r="15" spans="1:14" s="11" customFormat="1" x14ac:dyDescent="0.2">
      <c r="A15" s="9" t="str">
        <f>'1'!A15</f>
        <v>DESARROLLO SUSTENTABLE</v>
      </c>
      <c r="B15" s="9">
        <v>3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>
        <f t="shared" ref="F15:F17" si="0">E15-I15</f>
        <v>25</v>
      </c>
      <c r="G15" s="9"/>
      <c r="H15" s="10"/>
      <c r="I15" s="9">
        <v>1</v>
      </c>
      <c r="J15" s="10"/>
      <c r="K15" s="9"/>
      <c r="L15" s="10"/>
      <c r="M15" s="9">
        <v>84</v>
      </c>
      <c r="N15" s="15">
        <v>0.88</v>
      </c>
    </row>
    <row r="16" spans="1:14" s="11" customFormat="1" ht="25.5" x14ac:dyDescent="0.2">
      <c r="A16" s="9" t="str">
        <f>'1'!A16</f>
        <v>FORMULACION Y EVALUACION DE PROYECTOS</v>
      </c>
      <c r="B16" s="9">
        <v>3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>
        <f t="shared" si="0"/>
        <v>10</v>
      </c>
      <c r="G16" s="9"/>
      <c r="H16" s="10"/>
      <c r="I16" s="9">
        <v>1</v>
      </c>
      <c r="J16" s="10"/>
      <c r="K16" s="9"/>
      <c r="L16" s="10"/>
      <c r="M16" s="9">
        <v>84</v>
      </c>
      <c r="N16" s="15">
        <v>0.91</v>
      </c>
    </row>
    <row r="17" spans="1:14" s="11" customFormat="1" x14ac:dyDescent="0.2">
      <c r="A17" s="9" t="str">
        <f>'1'!A17</f>
        <v>GESTIÓN AMBIENTAL</v>
      </c>
      <c r="B17" s="9">
        <v>3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>
        <f t="shared" si="0"/>
        <v>25</v>
      </c>
      <c r="G17" s="9"/>
      <c r="H17" s="10"/>
      <c r="I17" s="9">
        <v>3</v>
      </c>
      <c r="J17" s="10"/>
      <c r="K17" s="9"/>
      <c r="L17" s="10"/>
      <c r="M17" s="9">
        <v>82</v>
      </c>
      <c r="N17" s="15">
        <v>0.82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1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92</v>
      </c>
      <c r="G28" s="17">
        <f>SUM(G14:G27)</f>
        <v>0</v>
      </c>
      <c r="H28" s="18"/>
      <c r="I28" s="17">
        <f t="shared" si="1"/>
        <v>10</v>
      </c>
      <c r="J28" s="18"/>
      <c r="K28" s="17">
        <f>SUM(K14:K27)</f>
        <v>0</v>
      </c>
      <c r="L28" s="18"/>
      <c r="M28" s="17">
        <f>AVERAGE(M14:M27)</f>
        <v>82.5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7" zoomScale="85" zoomScaleNormal="85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4</v>
      </c>
      <c r="C14" s="9" t="str">
        <f>'1'!C14</f>
        <v>106A</v>
      </c>
      <c r="D14" s="9" t="str">
        <f>'1'!D14</f>
        <v>IAMB</v>
      </c>
      <c r="E14" s="9">
        <v>37</v>
      </c>
      <c r="F14" s="9">
        <f>E14-I14</f>
        <v>30</v>
      </c>
      <c r="G14" s="9"/>
      <c r="H14" s="10"/>
      <c r="I14" s="9">
        <v>7</v>
      </c>
      <c r="J14" s="10"/>
      <c r="K14" s="9"/>
      <c r="L14" s="10"/>
      <c r="M14" s="9">
        <v>77</v>
      </c>
      <c r="N14" s="15">
        <v>0.78</v>
      </c>
    </row>
    <row r="15" spans="1:14" s="11" customFormat="1" x14ac:dyDescent="0.2">
      <c r="A15" s="9" t="str">
        <f>'1'!A15</f>
        <v>DESARROLLO SUSTENTABLE</v>
      </c>
      <c r="B15" s="9">
        <v>4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>
        <f t="shared" ref="F15:F20" si="0">E15-I15</f>
        <v>20</v>
      </c>
      <c r="G15" s="9"/>
      <c r="H15" s="10"/>
      <c r="I15" s="9">
        <v>6</v>
      </c>
      <c r="J15" s="10"/>
      <c r="K15" s="9"/>
      <c r="L15" s="10"/>
      <c r="M15" s="9">
        <v>70</v>
      </c>
      <c r="N15" s="15">
        <v>0.73</v>
      </c>
    </row>
    <row r="16" spans="1:14" s="11" customFormat="1" x14ac:dyDescent="0.2">
      <c r="A16" s="9" t="str">
        <f>'1'!A15</f>
        <v>DESARROLLO SUSTENTABLE</v>
      </c>
      <c r="B16" s="9">
        <v>5</v>
      </c>
      <c r="C16" s="9" t="str">
        <f>'1'!C15</f>
        <v>306A</v>
      </c>
      <c r="D16" s="9" t="str">
        <f>'1'!D16</f>
        <v>IAMB</v>
      </c>
      <c r="E16" s="9">
        <f>'1'!E15</f>
        <v>26</v>
      </c>
      <c r="F16" s="9">
        <f t="shared" si="0"/>
        <v>20</v>
      </c>
      <c r="G16" s="9"/>
      <c r="H16" s="10"/>
      <c r="I16" s="9">
        <v>6</v>
      </c>
      <c r="J16" s="10"/>
      <c r="K16" s="9"/>
      <c r="L16" s="10"/>
      <c r="M16" s="9">
        <v>77</v>
      </c>
      <c r="N16" s="15">
        <v>0.77</v>
      </c>
    </row>
    <row r="17" spans="1:14" s="11" customFormat="1" ht="25.5" x14ac:dyDescent="0.2">
      <c r="A17" s="9" t="str">
        <f>'1'!A16</f>
        <v>FORMULACION Y EVALUACION DE PROYECTOS</v>
      </c>
      <c r="B17" s="9">
        <v>4</v>
      </c>
      <c r="C17" s="9" t="str">
        <f>'1'!C16</f>
        <v>706A</v>
      </c>
      <c r="D17" s="9" t="str">
        <f>'1'!D16</f>
        <v>IAMB</v>
      </c>
      <c r="E17" s="9">
        <f>'1'!E16</f>
        <v>11</v>
      </c>
      <c r="F17" s="9">
        <f t="shared" si="0"/>
        <v>11</v>
      </c>
      <c r="G17" s="9"/>
      <c r="H17" s="10"/>
      <c r="I17" s="9">
        <v>0</v>
      </c>
      <c r="J17" s="10"/>
      <c r="K17" s="9"/>
      <c r="L17" s="10"/>
      <c r="M17" s="9">
        <v>90</v>
      </c>
      <c r="N17" s="15">
        <v>0.5</v>
      </c>
    </row>
    <row r="18" spans="1:14" s="11" customFormat="1" ht="25.5" x14ac:dyDescent="0.2">
      <c r="A18" s="9" t="str">
        <f>'1'!A16</f>
        <v>FORMULACION Y EVALUACION DE PROYECTOS</v>
      </c>
      <c r="B18" s="9">
        <v>5</v>
      </c>
      <c r="C18" s="9" t="str">
        <f>'1'!C16</f>
        <v>706A</v>
      </c>
      <c r="D18" s="9" t="str">
        <f>'1'!D16</f>
        <v>IAMB</v>
      </c>
      <c r="E18" s="9">
        <f>'1'!E16</f>
        <v>11</v>
      </c>
      <c r="F18" s="9">
        <f t="shared" si="0"/>
        <v>11</v>
      </c>
      <c r="G18" s="9"/>
      <c r="H18" s="10"/>
      <c r="I18" s="9">
        <v>0</v>
      </c>
      <c r="J18" s="10"/>
      <c r="K18" s="9"/>
      <c r="L18" s="10"/>
      <c r="M18" s="9">
        <v>92</v>
      </c>
      <c r="N18" s="15">
        <v>0.75</v>
      </c>
    </row>
    <row r="19" spans="1:14" s="11" customFormat="1" ht="25.5" x14ac:dyDescent="0.2">
      <c r="A19" s="9" t="str">
        <f>'1'!A16</f>
        <v>FORMULACION Y EVALUACION DE PROYECTOS</v>
      </c>
      <c r="B19" s="9">
        <v>6</v>
      </c>
      <c r="C19" s="9" t="str">
        <f>'1'!C16</f>
        <v>706A</v>
      </c>
      <c r="D19" s="9" t="str">
        <f>'1'!D16</f>
        <v>IAMB</v>
      </c>
      <c r="E19" s="9">
        <f>'1'!E16</f>
        <v>11</v>
      </c>
      <c r="F19" s="9">
        <f t="shared" si="0"/>
        <v>11</v>
      </c>
      <c r="G19" s="9"/>
      <c r="H19" s="10"/>
      <c r="I19" s="9">
        <v>0</v>
      </c>
      <c r="J19" s="10"/>
      <c r="K19" s="9"/>
      <c r="L19" s="10"/>
      <c r="M19" s="9">
        <v>92</v>
      </c>
      <c r="N19" s="15">
        <v>0.5</v>
      </c>
    </row>
    <row r="20" spans="1:14" s="11" customFormat="1" x14ac:dyDescent="0.2">
      <c r="A20" s="9" t="str">
        <f>'1'!A17</f>
        <v>GESTIÓN AMBIENTAL</v>
      </c>
      <c r="B20" s="9">
        <v>4</v>
      </c>
      <c r="C20" s="9" t="str">
        <f>'1'!C17</f>
        <v>506A</v>
      </c>
      <c r="D20" s="9" t="str">
        <f>'1'!D17</f>
        <v>IAMB</v>
      </c>
      <c r="E20" s="9">
        <f>'1'!E17</f>
        <v>28</v>
      </c>
      <c r="F20" s="9">
        <f t="shared" si="0"/>
        <v>27</v>
      </c>
      <c r="G20" s="9"/>
      <c r="H20" s="10"/>
      <c r="I20" s="9">
        <v>1</v>
      </c>
      <c r="J20" s="10"/>
      <c r="K20" s="9"/>
      <c r="L20" s="10"/>
      <c r="M20" s="9">
        <v>80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ref="H23:H26" si="1">F23/E23</f>
        <v>#DIV/0!</v>
      </c>
      <c r="I23" s="9">
        <f t="shared" ref="I23:I27" si="2">(E23-SUM(F23:G23))-K23</f>
        <v>0</v>
      </c>
      <c r="J23" s="10" t="e">
        <f t="shared" ref="J23:J27" si="3">I23/E23</f>
        <v>#DIV/0!</v>
      </c>
      <c r="K23" s="9"/>
      <c r="L23" s="10" t="e">
        <f t="shared" ref="L23:L27" si="4">K23/E23</f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150</v>
      </c>
      <c r="F27" s="17">
        <f>SUM(F14:F26)</f>
        <v>130</v>
      </c>
      <c r="G27" s="17">
        <f>SUM(G14:G26)</f>
        <v>0</v>
      </c>
      <c r="H27" s="18">
        <f>SUM(F27:G27)/E27</f>
        <v>0.8666666666666667</v>
      </c>
      <c r="I27" s="17">
        <f t="shared" si="2"/>
        <v>20</v>
      </c>
      <c r="J27" s="18">
        <f t="shared" si="3"/>
        <v>0.13333333333333333</v>
      </c>
      <c r="K27" s="17">
        <f>SUM(K14:K26)</f>
        <v>0</v>
      </c>
      <c r="L27" s="18">
        <f t="shared" si="4"/>
        <v>0</v>
      </c>
      <c r="M27" s="17">
        <f>AVERAGE(M14:M26)</f>
        <v>82.571428571428569</v>
      </c>
      <c r="N27" s="19">
        <f>AVERAGE(N14:N26)</f>
        <v>0.66285714285714292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ERASTO DEL ÁNGEL PÉREZ</v>
      </c>
      <c r="C36" s="40"/>
      <c r="D36" s="40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INVESTIGACION</v>
      </c>
      <c r="B14" s="9" t="s">
        <v>18</v>
      </c>
      <c r="C14" s="9" t="str">
        <f>'1'!C14</f>
        <v>106A</v>
      </c>
      <c r="D14" s="9" t="str">
        <f>'1'!D14</f>
        <v>IAMB</v>
      </c>
      <c r="E14" s="9">
        <v>36</v>
      </c>
      <c r="F14" s="9">
        <v>29</v>
      </c>
      <c r="G14" s="9">
        <v>3</v>
      </c>
      <c r="H14" s="10">
        <f>(F14+G14)/E14</f>
        <v>0.88888888888888884</v>
      </c>
      <c r="I14" s="9">
        <f t="shared" ref="I14:I28" si="0">(E14-SUM(F14:G14))-K14</f>
        <v>4</v>
      </c>
      <c r="J14" s="10">
        <f t="shared" ref="J14:J28" si="1">I14/E14</f>
        <v>0.1111111111111111</v>
      </c>
      <c r="K14" s="9"/>
      <c r="L14" s="10">
        <f t="shared" ref="L14:L28" si="2">K14/E14</f>
        <v>0</v>
      </c>
      <c r="M14" s="9">
        <v>88</v>
      </c>
      <c r="N14" s="15">
        <v>0.56999999999999995</v>
      </c>
    </row>
    <row r="15" spans="1:14" s="11" customFormat="1" x14ac:dyDescent="0.2">
      <c r="A15" s="21" t="str">
        <f>'1'!A15</f>
        <v>DESARROLLO SUSTENTABLE</v>
      </c>
      <c r="B15" s="9" t="s">
        <v>18</v>
      </c>
      <c r="C15" s="9" t="str">
        <f>'1'!C15</f>
        <v>306A</v>
      </c>
      <c r="D15" s="9" t="str">
        <f>'1'!D15</f>
        <v>IAMB</v>
      </c>
      <c r="E15" s="9">
        <f>'1'!E15</f>
        <v>26</v>
      </c>
      <c r="F15" s="9">
        <v>21</v>
      </c>
      <c r="G15" s="9">
        <v>2</v>
      </c>
      <c r="H15" s="10">
        <f t="shared" ref="H15:H17" si="3">(F15+G15)/E15</f>
        <v>0.88461538461538458</v>
      </c>
      <c r="I15" s="9">
        <f t="shared" si="0"/>
        <v>3</v>
      </c>
      <c r="J15" s="10">
        <f t="shared" si="1"/>
        <v>0.11538461538461539</v>
      </c>
      <c r="K15" s="9"/>
      <c r="L15" s="10">
        <f t="shared" si="2"/>
        <v>0</v>
      </c>
      <c r="M15" s="9">
        <v>72</v>
      </c>
      <c r="N15" s="15">
        <v>0.77</v>
      </c>
    </row>
    <row r="16" spans="1:14" s="11" customFormat="1" ht="25.5" x14ac:dyDescent="0.2">
      <c r="A16" s="21" t="str">
        <f>'1'!A16</f>
        <v>FORMULACION Y EVALUACION DE PROYECTOS</v>
      </c>
      <c r="B16" s="9" t="s">
        <v>18</v>
      </c>
      <c r="C16" s="9" t="str">
        <f>'1'!C16</f>
        <v>706A</v>
      </c>
      <c r="D16" s="9" t="str">
        <f>'1'!D16</f>
        <v>IAMB</v>
      </c>
      <c r="E16" s="9">
        <f>'1'!E16</f>
        <v>11</v>
      </c>
      <c r="F16" s="9">
        <v>10</v>
      </c>
      <c r="G16" s="9">
        <v>1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85</v>
      </c>
      <c r="N16" s="15">
        <v>0.75</v>
      </c>
    </row>
    <row r="17" spans="1:14" s="11" customFormat="1" x14ac:dyDescent="0.2">
      <c r="A17" s="21" t="str">
        <f>'1'!A17</f>
        <v>GESTIÓN AMBIENTAL</v>
      </c>
      <c r="B17" s="9" t="s">
        <v>18</v>
      </c>
      <c r="C17" s="9" t="str">
        <f>'1'!C17</f>
        <v>506A</v>
      </c>
      <c r="D17" s="9" t="str">
        <f>'1'!D17</f>
        <v>IAMB</v>
      </c>
      <c r="E17" s="9">
        <f>'1'!E17</f>
        <v>28</v>
      </c>
      <c r="F17" s="9">
        <v>22</v>
      </c>
      <c r="G17" s="9">
        <v>5</v>
      </c>
      <c r="H17" s="10">
        <f t="shared" si="3"/>
        <v>0.9642857142857143</v>
      </c>
      <c r="I17" s="9">
        <f t="shared" si="0"/>
        <v>1</v>
      </c>
      <c r="J17" s="10">
        <f t="shared" si="1"/>
        <v>3.5714285714285712E-2</v>
      </c>
      <c r="K17" s="9"/>
      <c r="L17" s="10">
        <f t="shared" si="2"/>
        <v>0</v>
      </c>
      <c r="M17" s="9">
        <v>91</v>
      </c>
      <c r="N17" s="15">
        <v>0.73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>
        <v>0</v>
      </c>
      <c r="I18" s="9">
        <f t="shared" si="0"/>
        <v>0</v>
      </c>
      <c r="J18" s="10">
        <v>0</v>
      </c>
      <c r="K18" s="9"/>
      <c r="L18" s="10"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>
        <v>0</v>
      </c>
      <c r="I19" s="9">
        <f t="shared" si="0"/>
        <v>0</v>
      </c>
      <c r="J19" s="10">
        <v>0</v>
      </c>
      <c r="K19" s="9"/>
      <c r="L19" s="10"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>
        <v>0</v>
      </c>
      <c r="I20" s="9">
        <f t="shared" si="0"/>
        <v>0</v>
      </c>
      <c r="J20" s="10">
        <v>0</v>
      </c>
      <c r="K20" s="9"/>
      <c r="L20" s="10"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>
        <v>0</v>
      </c>
      <c r="I21" s="9">
        <f t="shared" si="0"/>
        <v>0</v>
      </c>
      <c r="J21" s="10">
        <v>0</v>
      </c>
      <c r="K21" s="9"/>
      <c r="L21" s="10">
        <v>0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>
        <v>0</v>
      </c>
      <c r="I22" s="9">
        <f t="shared" si="0"/>
        <v>0</v>
      </c>
      <c r="J22" s="10">
        <v>0</v>
      </c>
      <c r="K22" s="9"/>
      <c r="L22" s="10">
        <v>0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>
        <v>0</v>
      </c>
      <c r="I23" s="9">
        <f t="shared" si="0"/>
        <v>0</v>
      </c>
      <c r="J23" s="10">
        <v>0</v>
      </c>
      <c r="K23" s="9"/>
      <c r="L23" s="10">
        <v>0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>
        <v>0</v>
      </c>
      <c r="I24" s="9">
        <f t="shared" si="0"/>
        <v>0</v>
      </c>
      <c r="J24" s="10">
        <v>0</v>
      </c>
      <c r="K24" s="9"/>
      <c r="L24" s="10">
        <v>0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>
        <v>0</v>
      </c>
      <c r="I25" s="9">
        <f t="shared" si="0"/>
        <v>0</v>
      </c>
      <c r="J25" s="10">
        <v>0</v>
      </c>
      <c r="K25" s="9"/>
      <c r="L25" s="10">
        <v>0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>
        <v>0</v>
      </c>
      <c r="I26" s="9">
        <f t="shared" si="0"/>
        <v>0</v>
      </c>
      <c r="J26" s="10">
        <v>0</v>
      </c>
      <c r="K26" s="9"/>
      <c r="L26" s="10">
        <v>0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>
        <v>0</v>
      </c>
      <c r="I27" s="9">
        <f t="shared" si="0"/>
        <v>0</v>
      </c>
      <c r="J27" s="10">
        <v>0</v>
      </c>
      <c r="K27" s="9"/>
      <c r="L27" s="10">
        <v>0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82</v>
      </c>
      <c r="G28" s="17">
        <f>SUM(G14:G27)</f>
        <v>11</v>
      </c>
      <c r="H28" s="18">
        <f>SUM(F28:G28)/E28</f>
        <v>0.92079207920792083</v>
      </c>
      <c r="I28" s="17">
        <f t="shared" si="0"/>
        <v>8</v>
      </c>
      <c r="J28" s="18">
        <f t="shared" si="1"/>
        <v>7.9207920792079209E-2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0.70499999999999996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2024-01-16T07:09:57Z</dcterms:modified>
  <cp:category/>
  <cp:contentStatus/>
</cp:coreProperties>
</file>