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tc={4878C29F-3CB2-466A-8A67-2FD52CC30540}</author>
  </authors>
  <commentList>
    <comment ref="B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14" authorId="1">
      <text>
        <r>
          <rPr>
            <sz val="11"/>
            <color rgb="FF000000"/>
            <rFont val="Calibri"/>
            <scheme val="minor"/>
            <charset val="0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>
      <text>
        <r>
          <rPr>
            <sz val="11"/>
            <color rgb="FF000000"/>
            <rFont val="Calibri"/>
            <scheme val="minor"/>
            <charset val="0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<sst xmlns="http://schemas.openxmlformats.org/spreadsheetml/2006/main" count="181" uniqueCount="46">
  <si>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</si>
  <si>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</si>
  <si>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</si>
  <si>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</si>
  <si>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</si>
  <si>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</si>
  <si>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</si>
  <si>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</si>
  <si>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</si>
  <si>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</si>
  <si>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SEPTIEMBRE 2023- ENERO 2024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</si>
  <si>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</si>
  <si>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</si>
  <si>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</si>
  <si>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</si>
  <si>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</si>
  <si>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</si>
  <si>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</si>
  <si>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</si>
  <si>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</si>
  <si>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</si>
  <si>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</si>
  <si>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</si>
  <si>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</si>
  <si>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</si>
  <si>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</si>
  <si>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</si>
  <si>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</si>
  <si>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FUNDAMENTOS DE PROGRAMACIÓN</t>
  </si>
  <si>
    <t>104A</t>
  </si>
  <si>
    <t>ISIC</t>
  </si>
  <si>
    <t>ESTRUCTURA DE DATOS</t>
  </si>
  <si>
    <t>304A</t>
  </si>
  <si>
    <t>GRAFICACIÓN</t>
  </si>
  <si>
    <t>504A</t>
  </si>
  <si>
    <t>504B</t>
  </si>
  <si>
    <t>CONMUTACIÓN Y ENRUTAMIENTO EN REDES DE DATOS</t>
  </si>
  <si>
    <t>S/E</t>
  </si>
  <si>
    <t>704A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</si>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</sst>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1"/>
      <color theme="1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sz val="11"/>
      <color rgb="FF00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9" fontId="1" fillId="0" borderId="5" xfId="3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8" fontId="1" fillId="2" borderId="7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9" fontId="1" fillId="0" borderId="9" xfId="3" applyFont="1" applyBorder="1" applyAlignment="1">
      <alignment horizontal="center" vertical="center" wrapText="1"/>
    </xf>
    <xf numFmtId="9" fontId="1" fillId="2" borderId="10" xfId="3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6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3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0" xfId="0" applyFont="1" applyAlignment="1"/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zoomScale="112" zoomScaleNormal="112" topLeftCell="A4" workbookViewId="0">
      <selection activeCell="J9" sqref="J9"/>
    </sheetView>
  </sheetViews>
  <sheetFormatPr defaultColWidth="11.4571428571429" defaultRowHeight="12.75"/>
  <cols>
    <col min="1" max="1" width="38.5428571428571" style="2" customWidth="1"/>
    <col min="2" max="2" width="4.72380952380952" style="2" customWidth="1"/>
    <col min="3" max="3" width="5.54285714285714" style="2" customWidth="1"/>
    <col min="4" max="4" width="21.8190476190476" style="2" customWidth="1"/>
    <col min="5" max="5" width="9.45714285714286" style="2" customWidth="1"/>
    <col min="6" max="12" width="7.54285714285714" style="2" customWidth="1"/>
    <col min="13" max="16384" width="11.4571428571429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35" t="s">
        <v>4</v>
      </c>
      <c r="F6" s="36"/>
      <c r="G6" s="36"/>
      <c r="H6" s="36"/>
      <c r="I6" s="36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>
      <c r="A8" s="7" t="s">
        <v>5</v>
      </c>
      <c r="B8" s="8" t="s">
        <v>6</v>
      </c>
      <c r="C8" s="8"/>
      <c r="D8" s="9" t="s">
        <v>7</v>
      </c>
      <c r="E8" s="25">
        <v>5</v>
      </c>
      <c r="G8" s="7" t="s">
        <v>8</v>
      </c>
      <c r="H8" s="25">
        <v>4</v>
      </c>
      <c r="I8" s="7" t="s">
        <v>9</v>
      </c>
      <c r="J8" s="7"/>
      <c r="K8" s="7"/>
      <c r="L8" s="8" t="s">
        <v>10</v>
      </c>
      <c r="M8" s="8"/>
      <c r="N8" s="8"/>
    </row>
    <row r="10" spans="1:12">
      <c r="A10" s="7" t="s">
        <v>11</v>
      </c>
      <c r="B10" s="37" t="s">
        <v>12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ht="13.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spans="1:14">
      <c r="A14" s="38" t="s">
        <v>28</v>
      </c>
      <c r="B14" s="39" t="s">
        <v>25</v>
      </c>
      <c r="C14" s="39" t="s">
        <v>29</v>
      </c>
      <c r="D14" s="39" t="s">
        <v>30</v>
      </c>
      <c r="E14" s="39">
        <v>24</v>
      </c>
      <c r="F14" s="39">
        <v>19</v>
      </c>
      <c r="G14" s="17"/>
      <c r="H14" s="18"/>
      <c r="I14" s="17">
        <f t="shared" ref="I14:I18" si="0">(E14-SUM(F14:G14))-K14</f>
        <v>5</v>
      </c>
      <c r="J14" s="18"/>
      <c r="K14" s="17">
        <v>0</v>
      </c>
      <c r="L14" s="18">
        <f t="shared" ref="L14" si="1">K14/E14</f>
        <v>0</v>
      </c>
      <c r="M14" s="39">
        <v>91</v>
      </c>
      <c r="N14" s="43">
        <f>19/24</f>
        <v>0.791666666666667</v>
      </c>
    </row>
    <row r="15" s="1" customFormat="1" spans="1:14">
      <c r="A15" s="38" t="s">
        <v>31</v>
      </c>
      <c r="B15" s="39" t="s">
        <v>25</v>
      </c>
      <c r="C15" s="39" t="s">
        <v>32</v>
      </c>
      <c r="D15" s="39" t="s">
        <v>30</v>
      </c>
      <c r="E15" s="39">
        <v>23</v>
      </c>
      <c r="F15" s="39">
        <v>16</v>
      </c>
      <c r="G15" s="17"/>
      <c r="H15" s="18"/>
      <c r="I15" s="17">
        <f t="shared" si="0"/>
        <v>7</v>
      </c>
      <c r="J15" s="18"/>
      <c r="K15" s="17">
        <v>0</v>
      </c>
      <c r="L15" s="18">
        <f t="shared" ref="L15:L28" si="2">K15/E15</f>
        <v>0</v>
      </c>
      <c r="M15" s="39">
        <v>56</v>
      </c>
      <c r="N15" s="43">
        <f>16/23</f>
        <v>0.695652173913043</v>
      </c>
    </row>
    <row r="16" s="1" customFormat="1" spans="1:14">
      <c r="A16" s="38" t="s">
        <v>33</v>
      </c>
      <c r="B16" s="39" t="s">
        <v>25</v>
      </c>
      <c r="C16" s="39" t="s">
        <v>34</v>
      </c>
      <c r="D16" s="39" t="s">
        <v>30</v>
      </c>
      <c r="E16" s="39">
        <v>20</v>
      </c>
      <c r="F16" s="39">
        <v>17</v>
      </c>
      <c r="G16" s="17"/>
      <c r="H16" s="18"/>
      <c r="I16" s="17">
        <f t="shared" si="0"/>
        <v>3</v>
      </c>
      <c r="J16" s="18"/>
      <c r="K16" s="17">
        <v>0</v>
      </c>
      <c r="L16" s="18">
        <f t="shared" si="2"/>
        <v>0</v>
      </c>
      <c r="M16" s="44">
        <v>65</v>
      </c>
      <c r="N16" s="43">
        <f>17/20</f>
        <v>0.85</v>
      </c>
    </row>
    <row r="17" s="1" customFormat="1" spans="1:14">
      <c r="A17" s="38" t="s">
        <v>33</v>
      </c>
      <c r="B17" s="39" t="s">
        <v>25</v>
      </c>
      <c r="C17" s="39" t="s">
        <v>35</v>
      </c>
      <c r="D17" s="39" t="s">
        <v>30</v>
      </c>
      <c r="E17" s="39">
        <v>13</v>
      </c>
      <c r="F17" s="39">
        <v>8</v>
      </c>
      <c r="G17" s="17"/>
      <c r="H17" s="18"/>
      <c r="I17" s="17">
        <f t="shared" si="0"/>
        <v>5</v>
      </c>
      <c r="J17" s="18"/>
      <c r="K17" s="17">
        <v>0</v>
      </c>
      <c r="L17" s="18">
        <f t="shared" ref="L17:L18" si="3">K17/E17</f>
        <v>0</v>
      </c>
      <c r="M17" s="44">
        <v>52</v>
      </c>
      <c r="N17" s="43">
        <f>8/13</f>
        <v>0.615384615384615</v>
      </c>
    </row>
    <row r="18" s="1" customFormat="1" ht="25.5" spans="1:14">
      <c r="A18" s="38" t="s">
        <v>36</v>
      </c>
      <c r="B18" s="39" t="s">
        <v>37</v>
      </c>
      <c r="C18" s="39" t="s">
        <v>38</v>
      </c>
      <c r="D18" s="39" t="s">
        <v>30</v>
      </c>
      <c r="E18" s="39">
        <v>22</v>
      </c>
      <c r="F18" s="39">
        <v>0</v>
      </c>
      <c r="G18" s="17"/>
      <c r="H18" s="40"/>
      <c r="I18" s="34">
        <f t="shared" si="0"/>
        <v>22</v>
      </c>
      <c r="J18" s="18"/>
      <c r="K18" s="17">
        <v>0</v>
      </c>
      <c r="L18" s="18">
        <f t="shared" si="3"/>
        <v>0</v>
      </c>
      <c r="M18" s="39">
        <v>0</v>
      </c>
      <c r="N18" s="43">
        <v>0</v>
      </c>
    </row>
    <row r="19" s="1" customFormat="1" spans="1:14">
      <c r="A19" s="38"/>
      <c r="B19" s="39"/>
      <c r="C19" s="39"/>
      <c r="D19" s="39"/>
      <c r="E19" s="39"/>
      <c r="F19" s="39"/>
      <c r="G19" s="17"/>
      <c r="H19" s="18"/>
      <c r="I19" s="17"/>
      <c r="J19" s="18"/>
      <c r="K19" s="17"/>
      <c r="L19" s="18"/>
      <c r="M19" s="39"/>
      <c r="N19" s="45"/>
    </row>
    <row r="20" s="1" customFormat="1" spans="1:14">
      <c r="A20" s="41"/>
      <c r="B20" s="17"/>
      <c r="C20" s="17"/>
      <c r="D20" s="17"/>
      <c r="E20" s="17"/>
      <c r="F20" s="17"/>
      <c r="G20" s="17"/>
      <c r="H20" s="18"/>
      <c r="I20" s="34"/>
      <c r="J20" s="18"/>
      <c r="K20" s="17"/>
      <c r="L20" s="18"/>
      <c r="M20" s="17"/>
      <c r="N20" s="32"/>
    </row>
    <row r="21" s="1" customFormat="1" spans="1:14">
      <c r="A21" s="41"/>
      <c r="B21" s="17"/>
      <c r="C21" s="17"/>
      <c r="D21" s="17"/>
      <c r="E21" s="17"/>
      <c r="F21" s="17"/>
      <c r="G21" s="17"/>
      <c r="H21" s="18"/>
      <c r="I21" s="34"/>
      <c r="J21" s="18"/>
      <c r="K21" s="17"/>
      <c r="L21" s="18"/>
      <c r="M21" s="17"/>
      <c r="N21" s="32"/>
    </row>
    <row r="22" s="1" customFormat="1" spans="1:14">
      <c r="A22" s="41"/>
      <c r="B22" s="17"/>
      <c r="C22" s="17"/>
      <c r="D22" s="17"/>
      <c r="E22" s="17"/>
      <c r="F22" s="17"/>
      <c r="G22" s="17"/>
      <c r="H22" s="18"/>
      <c r="I22" s="34"/>
      <c r="J22" s="18"/>
      <c r="K22" s="17"/>
      <c r="L22" s="18"/>
      <c r="M22" s="17"/>
      <c r="N22" s="32"/>
    </row>
    <row r="23" s="1" customFormat="1" spans="1:14">
      <c r="A23" s="41"/>
      <c r="B23" s="17"/>
      <c r="C23" s="17"/>
      <c r="D23" s="17"/>
      <c r="E23" s="17"/>
      <c r="F23" s="17"/>
      <c r="G23" s="17"/>
      <c r="H23" s="18"/>
      <c r="I23" s="34"/>
      <c r="J23" s="18"/>
      <c r="K23" s="17"/>
      <c r="L23" s="18"/>
      <c r="M23" s="17"/>
      <c r="N23" s="32"/>
    </row>
    <row r="24" s="1" customFormat="1" spans="1:14">
      <c r="A24" s="41"/>
      <c r="B24" s="17"/>
      <c r="C24" s="17"/>
      <c r="D24" s="17"/>
      <c r="E24" s="17"/>
      <c r="F24" s="17"/>
      <c r="G24" s="17"/>
      <c r="H24" s="18"/>
      <c r="I24" s="34"/>
      <c r="J24" s="18"/>
      <c r="K24" s="17"/>
      <c r="L24" s="18"/>
      <c r="M24" s="17"/>
      <c r="N24" s="32"/>
    </row>
    <row r="25" s="1" customFormat="1" spans="1:14">
      <c r="A25" s="41"/>
      <c r="B25" s="17"/>
      <c r="C25" s="17"/>
      <c r="D25" s="17"/>
      <c r="E25" s="17"/>
      <c r="F25" s="17"/>
      <c r="G25" s="17"/>
      <c r="H25" s="18"/>
      <c r="I25" s="34"/>
      <c r="J25" s="18"/>
      <c r="K25" s="17"/>
      <c r="L25" s="18"/>
      <c r="M25" s="17"/>
      <c r="N25" s="32"/>
    </row>
    <row r="26" s="1" customFormat="1" spans="1:14">
      <c r="A26" s="41"/>
      <c r="B26" s="17"/>
      <c r="C26" s="17"/>
      <c r="D26" s="17"/>
      <c r="E26" s="17"/>
      <c r="F26" s="17"/>
      <c r="G26" s="17"/>
      <c r="H26" s="18"/>
      <c r="I26" s="34"/>
      <c r="J26" s="18"/>
      <c r="K26" s="17"/>
      <c r="L26" s="18"/>
      <c r="M26" s="17"/>
      <c r="N26" s="32"/>
    </row>
    <row r="27" s="1" customFormat="1" ht="16.5" customHeight="1" spans="1:14">
      <c r="A27" s="41"/>
      <c r="B27" s="17"/>
      <c r="C27" s="17"/>
      <c r="D27" s="17"/>
      <c r="E27" s="17"/>
      <c r="F27" s="17"/>
      <c r="G27" s="17"/>
      <c r="H27" s="18"/>
      <c r="I27" s="34"/>
      <c r="J27" s="18"/>
      <c r="K27" s="17"/>
      <c r="L27" s="18"/>
      <c r="M27" s="17"/>
      <c r="N27" s="32"/>
    </row>
    <row r="28" ht="13.5" spans="1:14">
      <c r="A28" s="19" t="s">
        <v>39</v>
      </c>
      <c r="B28" s="20" t="s">
        <v>40</v>
      </c>
      <c r="C28" s="20" t="s">
        <v>40</v>
      </c>
      <c r="D28" s="20" t="s">
        <v>40</v>
      </c>
      <c r="E28" s="20">
        <f>SUM(E14:E27)</f>
        <v>102</v>
      </c>
      <c r="F28" s="20">
        <f>SUM(F14:F27)</f>
        <v>60</v>
      </c>
      <c r="G28" s="20">
        <v>0</v>
      </c>
      <c r="H28" s="21"/>
      <c r="I28" s="20">
        <f t="shared" ref="I28" si="4">(E28-SUM(F28:G28))-K28</f>
        <v>42</v>
      </c>
      <c r="J28" s="21"/>
      <c r="K28" s="20">
        <f>SUM(K14:K27)</f>
        <v>0</v>
      </c>
      <c r="L28" s="21">
        <f t="shared" si="2"/>
        <v>0</v>
      </c>
      <c r="M28" s="20">
        <f>AVERAGE(M14:M27)</f>
        <v>52.8</v>
      </c>
      <c r="N28" s="33">
        <f>AVERAGE(N14:N27)</f>
        <v>0.590540691192865</v>
      </c>
    </row>
    <row r="30" ht="120" customHeight="1" spans="1:14">
      <c r="A30" s="22" t="s">
        <v>41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2" spans="1:1">
      <c r="A32" s="23"/>
    </row>
    <row r="33" spans="2:10">
      <c r="B33" s="24" t="s">
        <v>42</v>
      </c>
      <c r="C33" s="24"/>
      <c r="D33" s="24"/>
      <c r="G33" s="4" t="s">
        <v>43</v>
      </c>
      <c r="H33" s="4"/>
      <c r="I33" s="4"/>
      <c r="J33" s="4"/>
    </row>
    <row r="34" ht="32.15" customHeight="1" spans="2:10">
      <c r="B34" s="25"/>
      <c r="C34" s="25"/>
      <c r="D34" s="25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6" t="str">
        <f>B10</f>
        <v>MTI. ANGELINA MÁRQUEZ JIMÉNEZ</v>
      </c>
      <c r="C37" s="26"/>
      <c r="D37" s="26"/>
      <c r="E37" s="27"/>
      <c r="F37" s="27"/>
      <c r="G37" s="28" t="s">
        <v>44</v>
      </c>
      <c r="H37" s="42"/>
      <c r="I37" s="42"/>
      <c r="J37" s="42"/>
    </row>
  </sheetData>
  <mergeCells count="31">
    <mergeCell ref="B1:N1"/>
    <mergeCell ref="A3:N3"/>
    <mergeCell ref="A5:N5"/>
    <mergeCell ref="A6:D6"/>
    <mergeCell ref="E6:I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6299212598425" header="0.31496062992126" footer="0.31496062992126"/>
  <pageSetup paperSize="1" scale="65" orientation="landscape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zoomScale="95" zoomScaleNormal="95" topLeftCell="A11" workbookViewId="0">
      <selection activeCell="B14" sqref="B14:B17"/>
    </sheetView>
  </sheetViews>
  <sheetFormatPr defaultColWidth="11.4571428571429" defaultRowHeight="12.75"/>
  <cols>
    <col min="1" max="1" width="38.5428571428571" style="2" customWidth="1"/>
    <col min="2" max="2" width="4.72380952380952" style="2" customWidth="1"/>
    <col min="3" max="3" width="5.54285714285714" style="2" customWidth="1"/>
    <col min="4" max="4" width="21.8190476190476" style="2" customWidth="1"/>
    <col min="5" max="5" width="9.45714285714286" style="2" customWidth="1"/>
    <col min="6" max="12" width="7.54285714285714" style="2" customWidth="1"/>
    <col min="13" max="16384" width="11.4571428571429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tr">
        <f>'1'!E6:I6</f>
        <v>EN SISTEMAS COMPUTACIONALES 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5" spans="1:14">
      <c r="A8" s="7" t="s">
        <v>5</v>
      </c>
      <c r="B8" s="8">
        <v>2</v>
      </c>
      <c r="C8" s="8"/>
      <c r="D8" s="9" t="s">
        <v>7</v>
      </c>
      <c r="E8" s="8">
        <f>'1'!E8</f>
        <v>5</v>
      </c>
      <c r="F8"/>
      <c r="G8" s="7" t="s">
        <v>8</v>
      </c>
      <c r="H8" s="8">
        <f>'1'!H8</f>
        <v>4</v>
      </c>
      <c r="I8" s="7" t="s">
        <v>9</v>
      </c>
      <c r="J8" s="7"/>
      <c r="K8" s="7"/>
      <c r="L8" s="8" t="str">
        <f>'1'!L8</f>
        <v>SEPTIEMBRE 2023- ENERO 2024</v>
      </c>
      <c r="M8" s="8"/>
      <c r="N8" s="8"/>
    </row>
    <row r="10" spans="1:12">
      <c r="A10" s="7" t="s">
        <v>11</v>
      </c>
      <c r="B10" s="8" t="str">
        <f>'1'!B10</f>
        <v>MTI. ANGELINA MÁRQUEZ JIMÉNEZ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spans="1:14">
      <c r="A14" s="17" t="str">
        <f>'1'!A14</f>
        <v>FUNDAMENTOS DE PROGRAMACIÓN</v>
      </c>
      <c r="B14" s="17"/>
      <c r="C14" s="17" t="str">
        <f>'1'!C14</f>
        <v>104A</v>
      </c>
      <c r="D14" s="17" t="str">
        <f>'1'!D14</f>
        <v>ISIC</v>
      </c>
      <c r="E14" s="17">
        <v>23</v>
      </c>
      <c r="F14" s="17">
        <v>17</v>
      </c>
      <c r="G14" s="17"/>
      <c r="H14" s="18"/>
      <c r="I14" s="17">
        <f t="shared" ref="I14:I28" si="0">(E14-SUM(F14:G14))-K14</f>
        <v>6</v>
      </c>
      <c r="J14" s="18"/>
      <c r="K14" s="17">
        <v>0</v>
      </c>
      <c r="L14" s="18">
        <f t="shared" ref="L14:L17" si="1">K14/E14</f>
        <v>0</v>
      </c>
      <c r="M14" s="17">
        <v>60</v>
      </c>
      <c r="N14" s="32">
        <v>0.74</v>
      </c>
    </row>
    <row r="15" s="1" customFormat="1" spans="1:14">
      <c r="A15" s="17" t="str">
        <f>'1'!A16</f>
        <v>GRAFICACIÓN</v>
      </c>
      <c r="B15" s="17"/>
      <c r="C15" s="17" t="str">
        <f>'1'!C16</f>
        <v>504A</v>
      </c>
      <c r="D15" s="17" t="str">
        <f>'1'!D16</f>
        <v>ISIC</v>
      </c>
      <c r="E15" s="17">
        <f>'1'!E16</f>
        <v>20</v>
      </c>
      <c r="F15" s="17"/>
      <c r="G15" s="17"/>
      <c r="H15" s="18"/>
      <c r="I15" s="17">
        <f t="shared" si="0"/>
        <v>20</v>
      </c>
      <c r="J15" s="18"/>
      <c r="K15" s="17">
        <v>0</v>
      </c>
      <c r="L15" s="18">
        <f t="shared" si="1"/>
        <v>0</v>
      </c>
      <c r="M15" s="17"/>
      <c r="N15" s="32"/>
    </row>
    <row r="16" s="1" customFormat="1" spans="1:14">
      <c r="A16" s="17" t="str">
        <f>'1'!A17</f>
        <v>GRAFICACIÓN</v>
      </c>
      <c r="B16" s="17"/>
      <c r="C16" s="17" t="str">
        <f>'1'!C17</f>
        <v>504B</v>
      </c>
      <c r="D16" s="17" t="str">
        <f>'1'!D17</f>
        <v>ISIC</v>
      </c>
      <c r="E16" s="17">
        <f>'1'!E17</f>
        <v>13</v>
      </c>
      <c r="F16" s="17">
        <v>12</v>
      </c>
      <c r="G16" s="17"/>
      <c r="H16" s="18"/>
      <c r="I16" s="17">
        <f t="shared" si="0"/>
        <v>1</v>
      </c>
      <c r="J16" s="18"/>
      <c r="K16" s="17">
        <v>0</v>
      </c>
      <c r="L16" s="18">
        <f t="shared" si="1"/>
        <v>0</v>
      </c>
      <c r="M16" s="17">
        <v>60</v>
      </c>
      <c r="N16" s="32">
        <v>0.75</v>
      </c>
    </row>
    <row r="17" s="1" customFormat="1" ht="25.5" spans="1:14">
      <c r="A17" s="17" t="str">
        <f>'1'!A18</f>
        <v>CONMUTACIÓN Y ENRUTAMIENTO EN REDES DE DATOS</v>
      </c>
      <c r="B17" s="17"/>
      <c r="C17" s="17" t="str">
        <f>'1'!C18</f>
        <v>704A</v>
      </c>
      <c r="D17" s="17" t="str">
        <f>'1'!D18</f>
        <v>ISIC</v>
      </c>
      <c r="E17" s="17">
        <f>'1'!E18</f>
        <v>22</v>
      </c>
      <c r="F17" s="17">
        <v>21</v>
      </c>
      <c r="G17" s="17"/>
      <c r="H17" s="18"/>
      <c r="I17" s="17">
        <f t="shared" si="0"/>
        <v>1</v>
      </c>
      <c r="J17" s="18"/>
      <c r="K17" s="17">
        <v>0</v>
      </c>
      <c r="L17" s="18">
        <f t="shared" si="1"/>
        <v>0</v>
      </c>
      <c r="M17" s="17">
        <v>81</v>
      </c>
      <c r="N17" s="32">
        <v>0.83</v>
      </c>
    </row>
    <row r="18" s="1" customFormat="1" spans="1:14">
      <c r="A18" s="17"/>
      <c r="B18" s="17"/>
      <c r="C18" s="17"/>
      <c r="D18" s="17"/>
      <c r="E18" s="17"/>
      <c r="F18" s="17"/>
      <c r="G18" s="17"/>
      <c r="H18" s="18"/>
      <c r="I18" s="17"/>
      <c r="J18" s="18"/>
      <c r="K18" s="17"/>
      <c r="L18" s="18"/>
      <c r="M18" s="17"/>
      <c r="N18" s="32"/>
    </row>
    <row r="19" s="1" customFormat="1" spans="1:14">
      <c r="A19" s="17"/>
      <c r="B19" s="17"/>
      <c r="C19" s="17"/>
      <c r="D19" s="17"/>
      <c r="E19" s="17"/>
      <c r="F19" s="17"/>
      <c r="G19" s="17"/>
      <c r="H19" s="18"/>
      <c r="I19" s="34"/>
      <c r="J19" s="18"/>
      <c r="K19" s="17"/>
      <c r="L19" s="18"/>
      <c r="M19" s="17"/>
      <c r="N19" s="32"/>
    </row>
    <row r="20" s="1" customFormat="1" spans="1:14">
      <c r="A20" s="17"/>
      <c r="B20" s="17"/>
      <c r="C20" s="17"/>
      <c r="D20" s="17"/>
      <c r="E20" s="17"/>
      <c r="F20" s="17"/>
      <c r="G20" s="17"/>
      <c r="H20" s="18"/>
      <c r="I20" s="34"/>
      <c r="J20" s="18"/>
      <c r="K20" s="17"/>
      <c r="L20" s="18"/>
      <c r="M20" s="17"/>
      <c r="N20" s="32"/>
    </row>
    <row r="21" s="1" customFormat="1" spans="1:14">
      <c r="A21" s="17"/>
      <c r="B21" s="17"/>
      <c r="C21" s="17"/>
      <c r="D21" s="17"/>
      <c r="E21" s="17"/>
      <c r="F21" s="17"/>
      <c r="G21" s="17"/>
      <c r="H21" s="18"/>
      <c r="I21" s="34"/>
      <c r="J21" s="18"/>
      <c r="K21" s="17"/>
      <c r="L21" s="18"/>
      <c r="M21" s="17"/>
      <c r="N21" s="32"/>
    </row>
    <row r="22" s="1" customFormat="1" spans="1:14">
      <c r="A22" s="17"/>
      <c r="B22" s="17"/>
      <c r="C22" s="17"/>
      <c r="D22" s="17"/>
      <c r="E22" s="17"/>
      <c r="F22" s="17"/>
      <c r="G22" s="17"/>
      <c r="H22" s="18"/>
      <c r="I22" s="34"/>
      <c r="J22" s="18"/>
      <c r="K22" s="17"/>
      <c r="L22" s="18"/>
      <c r="M22" s="17"/>
      <c r="N22" s="32"/>
    </row>
    <row r="23" s="1" customFormat="1" spans="1:14">
      <c r="A23" s="17"/>
      <c r="B23" s="17"/>
      <c r="C23" s="17"/>
      <c r="D23" s="17"/>
      <c r="E23" s="17"/>
      <c r="F23" s="17"/>
      <c r="G23" s="17"/>
      <c r="H23" s="18"/>
      <c r="I23" s="34"/>
      <c r="J23" s="18"/>
      <c r="K23" s="17"/>
      <c r="L23" s="18"/>
      <c r="M23" s="17"/>
      <c r="N23" s="32"/>
    </row>
    <row r="24" s="1" customFormat="1" spans="1:14">
      <c r="A24" s="17"/>
      <c r="B24" s="17"/>
      <c r="C24" s="17"/>
      <c r="D24" s="17"/>
      <c r="E24" s="17"/>
      <c r="F24" s="17"/>
      <c r="G24" s="17"/>
      <c r="H24" s="18"/>
      <c r="I24" s="34"/>
      <c r="J24" s="18"/>
      <c r="K24" s="17"/>
      <c r="L24" s="18"/>
      <c r="M24" s="17"/>
      <c r="N24" s="32"/>
    </row>
    <row r="25" s="1" customFormat="1" spans="1:14">
      <c r="A25" s="17"/>
      <c r="B25" s="17"/>
      <c r="C25" s="17"/>
      <c r="D25" s="17"/>
      <c r="E25" s="17"/>
      <c r="F25" s="17"/>
      <c r="G25" s="17"/>
      <c r="H25" s="18"/>
      <c r="I25" s="34"/>
      <c r="J25" s="18"/>
      <c r="K25" s="17"/>
      <c r="L25" s="18"/>
      <c r="M25" s="17"/>
      <c r="N25" s="32"/>
    </row>
    <row r="26" s="1" customFormat="1" spans="1:14">
      <c r="A26" s="17"/>
      <c r="B26" s="17"/>
      <c r="C26" s="17"/>
      <c r="D26" s="17"/>
      <c r="E26" s="17"/>
      <c r="F26" s="17"/>
      <c r="G26" s="17"/>
      <c r="H26" s="18"/>
      <c r="I26" s="34"/>
      <c r="J26" s="18"/>
      <c r="K26" s="17"/>
      <c r="L26" s="18"/>
      <c r="M26" s="17"/>
      <c r="N26" s="32"/>
    </row>
    <row r="27" s="1" customFormat="1" ht="16.5" customHeight="1" spans="1:14">
      <c r="A27" s="17"/>
      <c r="B27" s="17"/>
      <c r="C27" s="17"/>
      <c r="D27" s="17"/>
      <c r="E27" s="17"/>
      <c r="F27" s="17"/>
      <c r="G27" s="17"/>
      <c r="H27" s="18"/>
      <c r="I27" s="17"/>
      <c r="J27" s="18"/>
      <c r="K27" s="17"/>
      <c r="L27" s="18"/>
      <c r="M27" s="17"/>
      <c r="N27" s="32"/>
    </row>
    <row r="28" ht="13.5" spans="1:14">
      <c r="A28" s="19" t="s">
        <v>39</v>
      </c>
      <c r="B28" s="20" t="s">
        <v>40</v>
      </c>
      <c r="C28" s="20" t="s">
        <v>40</v>
      </c>
      <c r="D28" s="20" t="s">
        <v>40</v>
      </c>
      <c r="E28" s="20">
        <f>SUM(E14:E27)</f>
        <v>78</v>
      </c>
      <c r="F28" s="20">
        <f>SUM(F14:F27)</f>
        <v>50</v>
      </c>
      <c r="G28" s="20">
        <f>SUM(G14:G27)</f>
        <v>0</v>
      </c>
      <c r="H28" s="21"/>
      <c r="I28" s="20">
        <f t="shared" si="0"/>
        <v>28</v>
      </c>
      <c r="J28" s="21"/>
      <c r="K28" s="20">
        <f>SUM(K14:K27)</f>
        <v>0</v>
      </c>
      <c r="L28" s="21">
        <f t="shared" ref="L28" si="2">K28/E28</f>
        <v>0</v>
      </c>
      <c r="M28" s="20">
        <f>AVERAGE(M14:M27)</f>
        <v>67</v>
      </c>
      <c r="N28" s="33">
        <f>AVERAGE(N14:N27)</f>
        <v>0.773333333333333</v>
      </c>
    </row>
    <row r="30" ht="120" customHeight="1" spans="1:14">
      <c r="A30" s="22" t="s">
        <v>41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2" spans="1:1">
      <c r="A32" s="23"/>
    </row>
    <row r="33" spans="2:10">
      <c r="B33" s="24" t="s">
        <v>42</v>
      </c>
      <c r="C33" s="24"/>
      <c r="D33" s="24"/>
      <c r="G33" s="4" t="s">
        <v>43</v>
      </c>
      <c r="H33" s="4"/>
      <c r="I33" s="4"/>
      <c r="J33" s="4"/>
    </row>
    <row r="34" ht="62.25" customHeight="1" spans="2:10">
      <c r="B34" s="25"/>
      <c r="C34" s="25"/>
      <c r="D34" s="25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6" t="str">
        <f>B10</f>
        <v>MTI. ANGELINA MÁRQUEZ JIMÉNEZ</v>
      </c>
      <c r="C37" s="26"/>
      <c r="D37" s="26"/>
      <c r="E37" s="27"/>
      <c r="F37" s="27"/>
      <c r="G37" s="28" t="str">
        <f>'1'!G37:J37</f>
        <v>ISC. DIEGO DE JESÚS VELAZQUEZ LUCHO</v>
      </c>
      <c r="H37" s="28"/>
      <c r="I37" s="28"/>
      <c r="J37" s="2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6299212598425" header="0.31496062992126" footer="0.31496062992126"/>
  <pageSetup paperSize="1" scale="65"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zoomScale="85" zoomScaleNormal="85" topLeftCell="A9" workbookViewId="0">
      <selection activeCell="I22" sqref="I22"/>
    </sheetView>
  </sheetViews>
  <sheetFormatPr defaultColWidth="11.4571428571429" defaultRowHeight="12.75"/>
  <cols>
    <col min="1" max="1" width="38.5428571428571" style="2" customWidth="1"/>
    <col min="2" max="2" width="4.72380952380952" style="2" customWidth="1"/>
    <col min="3" max="3" width="5.54285714285714" style="2" customWidth="1"/>
    <col min="4" max="4" width="21.8190476190476" style="2" customWidth="1"/>
    <col min="5" max="5" width="9.45714285714286" style="2" customWidth="1"/>
    <col min="6" max="12" width="7.54285714285714" style="2" customWidth="1"/>
    <col min="13" max="16384" width="11.4571428571429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tr">
        <f>'1'!E6:I6</f>
        <v>EN SISTEMAS COMPUTACIONALES 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5" spans="1:14">
      <c r="A8" s="7" t="s">
        <v>5</v>
      </c>
      <c r="B8" s="8">
        <v>3</v>
      </c>
      <c r="C8" s="8"/>
      <c r="D8" s="9" t="s">
        <v>7</v>
      </c>
      <c r="E8" s="8">
        <f>'1'!E8</f>
        <v>5</v>
      </c>
      <c r="F8"/>
      <c r="G8" s="7" t="s">
        <v>8</v>
      </c>
      <c r="H8" s="8">
        <f>'1'!H8</f>
        <v>4</v>
      </c>
      <c r="I8" s="7" t="s">
        <v>9</v>
      </c>
      <c r="J8" s="7"/>
      <c r="K8" s="7"/>
      <c r="L8" s="8" t="str">
        <f>'1'!L8</f>
        <v>SEPTIEMBRE 2023- ENERO 2024</v>
      </c>
      <c r="M8" s="8"/>
      <c r="N8" s="8"/>
    </row>
    <row r="10" spans="1:12">
      <c r="A10" s="7" t="s">
        <v>11</v>
      </c>
      <c r="B10" s="8" t="str">
        <f>'1'!B10</f>
        <v>MTI. ANGELINA MÁRQUEZ JIMÉNEZ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spans="1:14">
      <c r="A14" s="17" t="str">
        <f>'1'!A14</f>
        <v>FUNDAMENTOS DE PROGRAMACIÓN</v>
      </c>
      <c r="B14" s="17"/>
      <c r="C14" s="17" t="str">
        <f>'1'!C14</f>
        <v>104A</v>
      </c>
      <c r="D14" s="17" t="str">
        <f>'1'!D14</f>
        <v>ISIC</v>
      </c>
      <c r="E14" s="17">
        <f>'1'!E14</f>
        <v>24</v>
      </c>
      <c r="F14" s="17"/>
      <c r="G14" s="17"/>
      <c r="H14" s="18">
        <f t="shared" ref="H14:H18" si="0">F14/E14</f>
        <v>0</v>
      </c>
      <c r="I14" s="17">
        <f t="shared" ref="I14:I28" si="1">(E14-SUM(F14:G14))-K14</f>
        <v>24</v>
      </c>
      <c r="J14" s="18">
        <f t="shared" ref="J14:J28" si="2">I14/E14</f>
        <v>1</v>
      </c>
      <c r="K14" s="17"/>
      <c r="L14" s="18">
        <f t="shared" ref="L14:L28" si="3">K14/E14</f>
        <v>0</v>
      </c>
      <c r="M14" s="17"/>
      <c r="N14" s="32"/>
    </row>
    <row r="15" s="1" customFormat="1" spans="1:14">
      <c r="A15" s="17" t="str">
        <f>'1'!A15</f>
        <v>ESTRUCTURA DE DATOS</v>
      </c>
      <c r="B15" s="17"/>
      <c r="C15" s="17" t="str">
        <f>'1'!C15</f>
        <v>304A</v>
      </c>
      <c r="D15" s="17" t="str">
        <f>'1'!D15</f>
        <v>ISIC</v>
      </c>
      <c r="E15" s="17">
        <f>'1'!E15</f>
        <v>23</v>
      </c>
      <c r="F15" s="17"/>
      <c r="G15" s="17"/>
      <c r="H15" s="18">
        <f t="shared" si="0"/>
        <v>0</v>
      </c>
      <c r="I15" s="17">
        <f t="shared" si="1"/>
        <v>23</v>
      </c>
      <c r="J15" s="18">
        <f t="shared" si="2"/>
        <v>1</v>
      </c>
      <c r="K15" s="17"/>
      <c r="L15" s="18">
        <f t="shared" si="3"/>
        <v>0</v>
      </c>
      <c r="M15" s="17"/>
      <c r="N15" s="32"/>
    </row>
    <row r="16" s="1" customFormat="1" spans="1:14">
      <c r="A16" s="17" t="str">
        <f>'1'!A16</f>
        <v>GRAFICACIÓN</v>
      </c>
      <c r="B16" s="17"/>
      <c r="C16" s="17" t="str">
        <f>'1'!C16</f>
        <v>504A</v>
      </c>
      <c r="D16" s="17" t="str">
        <f>'1'!D16</f>
        <v>ISIC</v>
      </c>
      <c r="E16" s="17">
        <f>'1'!E16</f>
        <v>20</v>
      </c>
      <c r="F16" s="17"/>
      <c r="G16" s="17"/>
      <c r="H16" s="18">
        <f t="shared" si="0"/>
        <v>0</v>
      </c>
      <c r="I16" s="17">
        <f t="shared" si="1"/>
        <v>20</v>
      </c>
      <c r="J16" s="18">
        <f t="shared" si="2"/>
        <v>1</v>
      </c>
      <c r="K16" s="17"/>
      <c r="L16" s="18">
        <f t="shared" si="3"/>
        <v>0</v>
      </c>
      <c r="M16" s="17"/>
      <c r="N16" s="32"/>
    </row>
    <row r="17" s="1" customFormat="1" spans="1:14">
      <c r="A17" s="17" t="str">
        <f>'1'!A17</f>
        <v>GRAFICACIÓN</v>
      </c>
      <c r="B17" s="17"/>
      <c r="C17" s="17" t="str">
        <f>'1'!C17</f>
        <v>504B</v>
      </c>
      <c r="D17" s="17" t="str">
        <f>'1'!D17</f>
        <v>ISIC</v>
      </c>
      <c r="E17" s="17">
        <f>'1'!E17</f>
        <v>13</v>
      </c>
      <c r="F17" s="17"/>
      <c r="G17" s="17"/>
      <c r="H17" s="18">
        <f t="shared" si="0"/>
        <v>0</v>
      </c>
      <c r="I17" s="17">
        <f t="shared" si="1"/>
        <v>13</v>
      </c>
      <c r="J17" s="18">
        <f t="shared" si="2"/>
        <v>1</v>
      </c>
      <c r="K17" s="17"/>
      <c r="L17" s="18">
        <f t="shared" si="3"/>
        <v>0</v>
      </c>
      <c r="M17" s="17"/>
      <c r="N17" s="32"/>
    </row>
    <row r="18" s="1" customFormat="1" ht="25.5" spans="1:14">
      <c r="A18" s="17" t="str">
        <f>'1'!A18</f>
        <v>CONMUTACIÓN Y ENRUTAMIENTO EN REDES DE DATOS</v>
      </c>
      <c r="B18" s="17"/>
      <c r="C18" s="17" t="str">
        <f>'1'!C18</f>
        <v>704A</v>
      </c>
      <c r="D18" s="17" t="str">
        <f>'1'!D18</f>
        <v>ISIC</v>
      </c>
      <c r="E18" s="17">
        <f>'1'!E18</f>
        <v>22</v>
      </c>
      <c r="F18" s="17"/>
      <c r="G18" s="17"/>
      <c r="H18" s="18">
        <f t="shared" si="0"/>
        <v>0</v>
      </c>
      <c r="I18" s="17">
        <f t="shared" si="1"/>
        <v>22</v>
      </c>
      <c r="J18" s="18">
        <f t="shared" si="2"/>
        <v>1</v>
      </c>
      <c r="K18" s="17"/>
      <c r="L18" s="18">
        <f t="shared" si="3"/>
        <v>0</v>
      </c>
      <c r="M18" s="17"/>
      <c r="N18" s="32"/>
    </row>
    <row r="19" s="1" customFormat="1" spans="1:14">
      <c r="A19" s="17"/>
      <c r="B19" s="17"/>
      <c r="C19" s="17"/>
      <c r="D19" s="17"/>
      <c r="E19" s="17"/>
      <c r="F19" s="17"/>
      <c r="G19" s="17"/>
      <c r="H19" s="18"/>
      <c r="I19" s="17"/>
      <c r="J19" s="18"/>
      <c r="K19" s="17"/>
      <c r="L19" s="18"/>
      <c r="M19" s="17"/>
      <c r="N19" s="32"/>
    </row>
    <row r="20" s="1" customFormat="1" spans="1:14">
      <c r="A20" s="17"/>
      <c r="B20" s="17"/>
      <c r="C20" s="17"/>
      <c r="D20" s="17"/>
      <c r="E20" s="17"/>
      <c r="F20" s="17"/>
      <c r="G20" s="17"/>
      <c r="H20" s="18"/>
      <c r="I20" s="17"/>
      <c r="J20" s="18"/>
      <c r="K20" s="17"/>
      <c r="L20" s="18"/>
      <c r="M20" s="17"/>
      <c r="N20" s="32"/>
    </row>
    <row r="21" s="1" customFormat="1" spans="1:14">
      <c r="A21" s="17"/>
      <c r="B21" s="17"/>
      <c r="C21" s="17"/>
      <c r="D21" s="17"/>
      <c r="E21" s="17"/>
      <c r="F21" s="17"/>
      <c r="G21" s="17"/>
      <c r="H21" s="18"/>
      <c r="I21" s="17"/>
      <c r="J21" s="18"/>
      <c r="K21" s="17"/>
      <c r="L21" s="18"/>
      <c r="M21" s="17"/>
      <c r="N21" s="32"/>
    </row>
    <row r="22" s="1" customFormat="1" spans="1:14">
      <c r="A22" s="17"/>
      <c r="B22" s="17"/>
      <c r="C22" s="17"/>
      <c r="D22" s="17"/>
      <c r="E22" s="17"/>
      <c r="F22" s="17"/>
      <c r="G22" s="17"/>
      <c r="H22" s="18"/>
      <c r="I22" s="17"/>
      <c r="J22" s="18"/>
      <c r="K22" s="17"/>
      <c r="L22" s="18"/>
      <c r="M22" s="17"/>
      <c r="N22" s="32"/>
    </row>
    <row r="23" s="1" customFormat="1" spans="1:14">
      <c r="A23" s="17"/>
      <c r="B23" s="17"/>
      <c r="C23" s="17"/>
      <c r="D23" s="17"/>
      <c r="E23" s="17"/>
      <c r="F23" s="17"/>
      <c r="G23" s="17"/>
      <c r="H23" s="18"/>
      <c r="I23" s="17"/>
      <c r="J23" s="18"/>
      <c r="K23" s="17"/>
      <c r="L23" s="18"/>
      <c r="M23" s="17"/>
      <c r="N23" s="32"/>
    </row>
    <row r="24" s="1" customFormat="1" spans="1:14">
      <c r="A24" s="17"/>
      <c r="B24" s="17"/>
      <c r="C24" s="17"/>
      <c r="D24" s="17"/>
      <c r="E24" s="17"/>
      <c r="F24" s="17"/>
      <c r="G24" s="17"/>
      <c r="H24" s="18"/>
      <c r="I24" s="17"/>
      <c r="J24" s="18"/>
      <c r="K24" s="17"/>
      <c r="L24" s="18"/>
      <c r="M24" s="17"/>
      <c r="N24" s="32"/>
    </row>
    <row r="25" s="1" customFormat="1" spans="1:14">
      <c r="A25" s="17"/>
      <c r="B25" s="17"/>
      <c r="C25" s="17"/>
      <c r="D25" s="17"/>
      <c r="E25" s="17"/>
      <c r="F25" s="17"/>
      <c r="G25" s="17"/>
      <c r="H25" s="18"/>
      <c r="I25" s="17"/>
      <c r="J25" s="18"/>
      <c r="K25" s="17"/>
      <c r="L25" s="18"/>
      <c r="M25" s="17"/>
      <c r="N25" s="32"/>
    </row>
    <row r="26" s="1" customFormat="1" spans="1:14">
      <c r="A26" s="17"/>
      <c r="B26" s="17"/>
      <c r="C26" s="17"/>
      <c r="D26" s="17"/>
      <c r="E26" s="17"/>
      <c r="F26" s="17"/>
      <c r="G26" s="17"/>
      <c r="H26" s="18"/>
      <c r="I26" s="17"/>
      <c r="J26" s="18"/>
      <c r="K26" s="17"/>
      <c r="L26" s="18"/>
      <c r="M26" s="17"/>
      <c r="N26" s="32"/>
    </row>
    <row r="27" s="1" customFormat="1" ht="16.5" customHeight="1" spans="1:14">
      <c r="A27" s="17"/>
      <c r="B27" s="17"/>
      <c r="C27" s="17"/>
      <c r="D27" s="17"/>
      <c r="E27" s="17"/>
      <c r="F27" s="17"/>
      <c r="G27" s="17"/>
      <c r="H27" s="18"/>
      <c r="I27" s="17"/>
      <c r="J27" s="18"/>
      <c r="K27" s="17"/>
      <c r="L27" s="18"/>
      <c r="M27" s="17"/>
      <c r="N27" s="32"/>
    </row>
    <row r="28" ht="13.5" spans="1:14">
      <c r="A28" s="19" t="s">
        <v>39</v>
      </c>
      <c r="B28" s="20" t="s">
        <v>40</v>
      </c>
      <c r="C28" s="20" t="s">
        <v>40</v>
      </c>
      <c r="D28" s="20" t="s">
        <v>40</v>
      </c>
      <c r="E28" s="20">
        <f>SUM(E14:E27)</f>
        <v>102</v>
      </c>
      <c r="F28" s="20">
        <f>SUM(F14:F27)</f>
        <v>0</v>
      </c>
      <c r="G28" s="20">
        <f>SUM(G14:G27)</f>
        <v>0</v>
      </c>
      <c r="H28" s="21">
        <f>SUM(F28:G28)/E28</f>
        <v>0</v>
      </c>
      <c r="I28" s="20">
        <f t="shared" si="1"/>
        <v>102</v>
      </c>
      <c r="J28" s="21">
        <f t="shared" si="2"/>
        <v>1</v>
      </c>
      <c r="K28" s="20">
        <f>SUM(K14:K27)</f>
        <v>0</v>
      </c>
      <c r="L28" s="21">
        <f t="shared" si="3"/>
        <v>0</v>
      </c>
      <c r="M28" s="20" t="e">
        <f>AVERAGE(M14:M27)</f>
        <v>#DIV/0!</v>
      </c>
      <c r="N28" s="33" t="e">
        <f>AVERAGE(N14:N27)</f>
        <v>#DIV/0!</v>
      </c>
    </row>
    <row r="30" ht="120" customHeight="1" spans="1:14">
      <c r="A30" s="22" t="s">
        <v>41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2" spans="1:1">
      <c r="A32" s="23"/>
    </row>
    <row r="33" spans="2:10">
      <c r="B33" s="24" t="s">
        <v>42</v>
      </c>
      <c r="C33" s="24"/>
      <c r="D33" s="24"/>
      <c r="G33" s="4" t="s">
        <v>43</v>
      </c>
      <c r="H33" s="4"/>
      <c r="I33" s="4"/>
      <c r="J33" s="4"/>
    </row>
    <row r="34" ht="62.25" customHeight="1" spans="2:10">
      <c r="B34" s="25"/>
      <c r="C34" s="25"/>
      <c r="D34" s="25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6" t="str">
        <f>B10</f>
        <v>MTI. ANGELINA MÁRQUEZ JIMÉNEZ</v>
      </c>
      <c r="C37" s="26"/>
      <c r="D37" s="26"/>
      <c r="E37" s="27"/>
      <c r="F37" s="27"/>
      <c r="G37" s="28" t="str">
        <f>'1'!G37:J37</f>
        <v>ISC. DIEGO DE JESÚS VELAZQUEZ LUCHO</v>
      </c>
      <c r="H37" s="28"/>
      <c r="I37" s="28"/>
      <c r="J37" s="2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6299212598425" header="0.31496062992126" footer="0.31496062992126"/>
  <pageSetup paperSize="1" scale="65"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zoomScale="85" zoomScaleNormal="85" topLeftCell="A10" workbookViewId="0">
      <selection activeCell="A19" sqref="A19:L27"/>
    </sheetView>
  </sheetViews>
  <sheetFormatPr defaultColWidth="11.4571428571429" defaultRowHeight="12.75"/>
  <cols>
    <col min="1" max="1" width="38.5428571428571" style="2" customWidth="1"/>
    <col min="2" max="2" width="4.72380952380952" style="2" customWidth="1"/>
    <col min="3" max="3" width="5.54285714285714" style="2" customWidth="1"/>
    <col min="4" max="4" width="21.8190476190476" style="2" customWidth="1"/>
    <col min="5" max="5" width="9.45714285714286" style="2" customWidth="1"/>
    <col min="6" max="12" width="7.54285714285714" style="2" customWidth="1"/>
    <col min="13" max="16384" width="11.4571428571429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/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5" spans="1:14">
      <c r="A8" s="7" t="s">
        <v>5</v>
      </c>
      <c r="B8" s="8">
        <v>4</v>
      </c>
      <c r="C8" s="8"/>
      <c r="D8" s="9" t="s">
        <v>7</v>
      </c>
      <c r="E8" s="8">
        <f>'1'!E8</f>
        <v>5</v>
      </c>
      <c r="F8"/>
      <c r="G8" s="7" t="s">
        <v>8</v>
      </c>
      <c r="H8" s="8">
        <f>'1'!H8</f>
        <v>4</v>
      </c>
      <c r="I8" s="7" t="s">
        <v>9</v>
      </c>
      <c r="J8" s="7"/>
      <c r="K8" s="7"/>
      <c r="L8" s="8" t="str">
        <f>'1'!L8</f>
        <v>SEPTIEMBRE 2023- ENERO 2024</v>
      </c>
      <c r="M8" s="8"/>
      <c r="N8" s="8"/>
    </row>
    <row r="10" spans="1:12">
      <c r="A10" s="7" t="s">
        <v>11</v>
      </c>
      <c r="B10" s="8" t="str">
        <f>'1'!B10</f>
        <v>MTI. ANGELINA MÁRQUEZ JIMÉNEZ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spans="1:14">
      <c r="A14" s="17" t="str">
        <f>'1'!A14</f>
        <v>FUNDAMENTOS DE PROGRAMACIÓN</v>
      </c>
      <c r="B14" s="17"/>
      <c r="C14" s="17" t="str">
        <f>'1'!C14</f>
        <v>104A</v>
      </c>
      <c r="D14" s="17" t="str">
        <f>'1'!D14</f>
        <v>ISIC</v>
      </c>
      <c r="E14" s="17">
        <f>'1'!E14</f>
        <v>24</v>
      </c>
      <c r="F14" s="17"/>
      <c r="G14" s="17"/>
      <c r="H14" s="18">
        <f t="shared" ref="H14:H18" si="0">F14/E14</f>
        <v>0</v>
      </c>
      <c r="I14" s="17">
        <f t="shared" ref="I14:I28" si="1">(E14-SUM(F14:G14))-K14</f>
        <v>24</v>
      </c>
      <c r="J14" s="18">
        <f t="shared" ref="J14:J28" si="2">I14/E14</f>
        <v>1</v>
      </c>
      <c r="K14" s="17"/>
      <c r="L14" s="18">
        <f t="shared" ref="L14:L28" si="3">K14/E14</f>
        <v>0</v>
      </c>
      <c r="M14" s="17"/>
      <c r="N14" s="32"/>
    </row>
    <row r="15" s="1" customFormat="1" spans="1:14">
      <c r="A15" s="17" t="str">
        <f>'1'!A15</f>
        <v>ESTRUCTURA DE DATOS</v>
      </c>
      <c r="B15" s="17"/>
      <c r="C15" s="17" t="str">
        <f>'1'!C15</f>
        <v>304A</v>
      </c>
      <c r="D15" s="17" t="str">
        <f>'1'!D15</f>
        <v>ISIC</v>
      </c>
      <c r="E15" s="17">
        <f>'1'!E15</f>
        <v>23</v>
      </c>
      <c r="F15" s="17"/>
      <c r="G15" s="17"/>
      <c r="H15" s="18">
        <f t="shared" si="0"/>
        <v>0</v>
      </c>
      <c r="I15" s="17">
        <f t="shared" si="1"/>
        <v>23</v>
      </c>
      <c r="J15" s="18">
        <f t="shared" si="2"/>
        <v>1</v>
      </c>
      <c r="K15" s="17"/>
      <c r="L15" s="18">
        <f t="shared" si="3"/>
        <v>0</v>
      </c>
      <c r="M15" s="17"/>
      <c r="N15" s="32"/>
    </row>
    <row r="16" s="1" customFormat="1" spans="1:14">
      <c r="A16" s="17" t="str">
        <f>'1'!A16</f>
        <v>GRAFICACIÓN</v>
      </c>
      <c r="B16" s="17"/>
      <c r="C16" s="17" t="str">
        <f>'1'!C16</f>
        <v>504A</v>
      </c>
      <c r="D16" s="17" t="str">
        <f>'1'!D16</f>
        <v>ISIC</v>
      </c>
      <c r="E16" s="17">
        <f>'1'!E16</f>
        <v>20</v>
      </c>
      <c r="F16" s="17"/>
      <c r="G16" s="17"/>
      <c r="H16" s="18">
        <f t="shared" si="0"/>
        <v>0</v>
      </c>
      <c r="I16" s="17">
        <f t="shared" si="1"/>
        <v>20</v>
      </c>
      <c r="J16" s="18">
        <f t="shared" si="2"/>
        <v>1</v>
      </c>
      <c r="K16" s="17"/>
      <c r="L16" s="18">
        <f t="shared" si="3"/>
        <v>0</v>
      </c>
      <c r="M16" s="17"/>
      <c r="N16" s="32"/>
    </row>
    <row r="17" s="1" customFormat="1" spans="1:14">
      <c r="A17" s="17" t="str">
        <f>'1'!A17</f>
        <v>GRAFICACIÓN</v>
      </c>
      <c r="B17" s="17"/>
      <c r="C17" s="17" t="str">
        <f>'1'!C17</f>
        <v>504B</v>
      </c>
      <c r="D17" s="17" t="str">
        <f>'1'!D17</f>
        <v>ISIC</v>
      </c>
      <c r="E17" s="17">
        <f>'1'!E17</f>
        <v>13</v>
      </c>
      <c r="F17" s="17"/>
      <c r="G17" s="17"/>
      <c r="H17" s="18">
        <f t="shared" si="0"/>
        <v>0</v>
      </c>
      <c r="I17" s="17">
        <f t="shared" si="1"/>
        <v>13</v>
      </c>
      <c r="J17" s="18">
        <f t="shared" si="2"/>
        <v>1</v>
      </c>
      <c r="K17" s="17"/>
      <c r="L17" s="18">
        <f t="shared" si="3"/>
        <v>0</v>
      </c>
      <c r="M17" s="17"/>
      <c r="N17" s="32"/>
    </row>
    <row r="18" s="1" customFormat="1" ht="25.5" spans="1:14">
      <c r="A18" s="17" t="str">
        <f>'1'!A18</f>
        <v>CONMUTACIÓN Y ENRUTAMIENTO EN REDES DE DATOS</v>
      </c>
      <c r="B18" s="17"/>
      <c r="C18" s="17" t="str">
        <f>'1'!C18</f>
        <v>704A</v>
      </c>
      <c r="D18" s="17" t="str">
        <f>'1'!D18</f>
        <v>ISIC</v>
      </c>
      <c r="E18" s="17">
        <f>'1'!E18</f>
        <v>22</v>
      </c>
      <c r="F18" s="17"/>
      <c r="G18" s="17"/>
      <c r="H18" s="18">
        <f t="shared" si="0"/>
        <v>0</v>
      </c>
      <c r="I18" s="17">
        <f t="shared" si="1"/>
        <v>22</v>
      </c>
      <c r="J18" s="18">
        <f t="shared" si="2"/>
        <v>1</v>
      </c>
      <c r="K18" s="17"/>
      <c r="L18" s="18">
        <f t="shared" si="3"/>
        <v>0</v>
      </c>
      <c r="M18" s="17"/>
      <c r="N18" s="32"/>
    </row>
    <row r="19" s="1" customFormat="1" spans="1:14">
      <c r="A19" s="17"/>
      <c r="B19" s="17"/>
      <c r="C19" s="17"/>
      <c r="D19" s="17"/>
      <c r="E19" s="17"/>
      <c r="F19" s="17"/>
      <c r="G19" s="17"/>
      <c r="H19" s="18"/>
      <c r="I19" s="17"/>
      <c r="J19" s="18"/>
      <c r="K19" s="17"/>
      <c r="L19" s="18"/>
      <c r="M19" s="17"/>
      <c r="N19" s="32"/>
    </row>
    <row r="20" s="1" customFormat="1" spans="1:14">
      <c r="A20" s="17"/>
      <c r="B20" s="17"/>
      <c r="C20" s="17"/>
      <c r="D20" s="17"/>
      <c r="E20" s="17"/>
      <c r="F20" s="17"/>
      <c r="G20" s="17"/>
      <c r="H20" s="18"/>
      <c r="I20" s="17"/>
      <c r="J20" s="18"/>
      <c r="K20" s="17"/>
      <c r="L20" s="18"/>
      <c r="M20" s="17"/>
      <c r="N20" s="32"/>
    </row>
    <row r="21" s="1" customFormat="1" spans="1:14">
      <c r="A21" s="17"/>
      <c r="B21" s="17"/>
      <c r="C21" s="17"/>
      <c r="D21" s="17"/>
      <c r="E21" s="17"/>
      <c r="F21" s="17"/>
      <c r="G21" s="17"/>
      <c r="H21" s="18"/>
      <c r="I21" s="17"/>
      <c r="J21" s="18"/>
      <c r="K21" s="17"/>
      <c r="L21" s="18"/>
      <c r="M21" s="17"/>
      <c r="N21" s="32"/>
    </row>
    <row r="22" s="1" customFormat="1" spans="1:14">
      <c r="A22" s="17"/>
      <c r="B22" s="17"/>
      <c r="C22" s="17"/>
      <c r="D22" s="17"/>
      <c r="E22" s="17"/>
      <c r="F22" s="17"/>
      <c r="G22" s="17"/>
      <c r="H22" s="18"/>
      <c r="I22" s="17"/>
      <c r="J22" s="18"/>
      <c r="K22" s="17"/>
      <c r="L22" s="18"/>
      <c r="M22" s="17"/>
      <c r="N22" s="32"/>
    </row>
    <row r="23" s="1" customFormat="1" spans="1:14">
      <c r="A23" s="17"/>
      <c r="B23" s="17"/>
      <c r="C23" s="17"/>
      <c r="D23" s="17"/>
      <c r="E23" s="17"/>
      <c r="F23" s="17"/>
      <c r="G23" s="17"/>
      <c r="H23" s="18"/>
      <c r="I23" s="17"/>
      <c r="J23" s="18"/>
      <c r="K23" s="17"/>
      <c r="L23" s="18"/>
      <c r="M23" s="17"/>
      <c r="N23" s="32"/>
    </row>
    <row r="24" s="1" customFormat="1" spans="1:14">
      <c r="A24" s="17"/>
      <c r="B24" s="17"/>
      <c r="C24" s="17"/>
      <c r="D24" s="17"/>
      <c r="E24" s="17"/>
      <c r="F24" s="17"/>
      <c r="G24" s="17"/>
      <c r="H24" s="18"/>
      <c r="I24" s="17"/>
      <c r="J24" s="18"/>
      <c r="K24" s="17"/>
      <c r="L24" s="18"/>
      <c r="M24" s="17"/>
      <c r="N24" s="32"/>
    </row>
    <row r="25" s="1" customFormat="1" spans="1:14">
      <c r="A25" s="17"/>
      <c r="B25" s="17"/>
      <c r="C25" s="17"/>
      <c r="D25" s="17"/>
      <c r="E25" s="17"/>
      <c r="F25" s="17"/>
      <c r="G25" s="17"/>
      <c r="H25" s="18"/>
      <c r="I25" s="17"/>
      <c r="J25" s="18"/>
      <c r="K25" s="17"/>
      <c r="L25" s="18"/>
      <c r="M25" s="17"/>
      <c r="N25" s="32"/>
    </row>
    <row r="26" s="1" customFormat="1" spans="1:14">
      <c r="A26" s="17"/>
      <c r="B26" s="17"/>
      <c r="C26" s="17"/>
      <c r="D26" s="17"/>
      <c r="E26" s="17"/>
      <c r="F26" s="17"/>
      <c r="G26" s="17"/>
      <c r="H26" s="18"/>
      <c r="I26" s="17"/>
      <c r="J26" s="18"/>
      <c r="K26" s="17"/>
      <c r="L26" s="18"/>
      <c r="M26" s="17"/>
      <c r="N26" s="32"/>
    </row>
    <row r="27" s="1" customFormat="1" ht="16.5" customHeight="1" spans="1:14">
      <c r="A27" s="17"/>
      <c r="B27" s="17"/>
      <c r="C27" s="17"/>
      <c r="D27" s="17"/>
      <c r="E27" s="17"/>
      <c r="F27" s="17"/>
      <c r="G27" s="17"/>
      <c r="H27" s="18"/>
      <c r="I27" s="17"/>
      <c r="J27" s="18"/>
      <c r="K27" s="17"/>
      <c r="L27" s="18"/>
      <c r="M27" s="17"/>
      <c r="N27" s="32"/>
    </row>
    <row r="28" ht="13.5" spans="1:14">
      <c r="A28" s="19" t="s">
        <v>39</v>
      </c>
      <c r="B28" s="20" t="s">
        <v>40</v>
      </c>
      <c r="C28" s="20" t="s">
        <v>40</v>
      </c>
      <c r="D28" s="20" t="s">
        <v>40</v>
      </c>
      <c r="E28" s="20">
        <f>SUM(E14:E27)</f>
        <v>102</v>
      </c>
      <c r="F28" s="20">
        <f>SUM(F14:F27)</f>
        <v>0</v>
      </c>
      <c r="G28" s="20">
        <f>SUM(G14:G27)</f>
        <v>0</v>
      </c>
      <c r="H28" s="21">
        <f>SUM(F28:G28)/E28</f>
        <v>0</v>
      </c>
      <c r="I28" s="20">
        <f t="shared" si="1"/>
        <v>102</v>
      </c>
      <c r="J28" s="21">
        <f t="shared" si="2"/>
        <v>1</v>
      </c>
      <c r="K28" s="20">
        <f>SUM(K14:K27)</f>
        <v>0</v>
      </c>
      <c r="L28" s="21">
        <f t="shared" si="3"/>
        <v>0</v>
      </c>
      <c r="M28" s="20" t="e">
        <f>AVERAGE(M14:M27)</f>
        <v>#DIV/0!</v>
      </c>
      <c r="N28" s="33" t="e">
        <f>AVERAGE(N14:N27)</f>
        <v>#DIV/0!</v>
      </c>
    </row>
    <row r="30" ht="120" customHeight="1" spans="1:14">
      <c r="A30" s="22" t="s">
        <v>41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2" spans="1:1">
      <c r="A32" s="23"/>
    </row>
    <row r="33" spans="2:10">
      <c r="B33" s="24" t="s">
        <v>42</v>
      </c>
      <c r="C33" s="24"/>
      <c r="D33" s="24"/>
      <c r="G33" s="4" t="s">
        <v>43</v>
      </c>
      <c r="H33" s="4"/>
      <c r="I33" s="4"/>
      <c r="J33" s="4"/>
    </row>
    <row r="34" ht="62.25" customHeight="1" spans="2:10">
      <c r="B34" s="25"/>
      <c r="C34" s="25"/>
      <c r="D34" s="25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6" t="str">
        <f>B10</f>
        <v>MTI. ANGELINA MÁRQUEZ JIMÉNEZ</v>
      </c>
      <c r="C37" s="26"/>
      <c r="D37" s="26"/>
      <c r="E37" s="27"/>
      <c r="F37" s="27"/>
      <c r="G37" s="28" t="str">
        <f>'1'!G37:J37</f>
        <v>ISC. DIEGO DE JESÚS VELAZQUEZ LUCHO</v>
      </c>
      <c r="H37" s="28"/>
      <c r="I37" s="28"/>
      <c r="J37" s="2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6299212598425" header="0.31496062992126" footer="0.31496062992126"/>
  <pageSetup paperSize="1" scale="65"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zoomScale="85" zoomScaleNormal="85" topLeftCell="A2" workbookViewId="0">
      <selection activeCell="A19" sqref="A19:L27"/>
    </sheetView>
  </sheetViews>
  <sheetFormatPr defaultColWidth="11.4571428571429" defaultRowHeight="12.75"/>
  <cols>
    <col min="1" max="1" width="38.5428571428571" style="2" customWidth="1"/>
    <col min="2" max="2" width="4.72380952380952" style="2" customWidth="1"/>
    <col min="3" max="3" width="5.54285714285714" style="2" customWidth="1"/>
    <col min="4" max="4" width="21.8190476190476" style="2" customWidth="1"/>
    <col min="5" max="5" width="9.45714285714286" style="2" customWidth="1"/>
    <col min="6" max="12" width="7.54285714285714" style="2" customWidth="1"/>
    <col min="13" max="16384" width="11.4571428571429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/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5" spans="1:14">
      <c r="A8" s="7" t="s">
        <v>5</v>
      </c>
      <c r="B8" s="8" t="s">
        <v>45</v>
      </c>
      <c r="C8" s="8"/>
      <c r="D8" s="9" t="s">
        <v>7</v>
      </c>
      <c r="E8" s="8">
        <f>'1'!E8</f>
        <v>5</v>
      </c>
      <c r="F8"/>
      <c r="G8" s="7" t="s">
        <v>8</v>
      </c>
      <c r="H8" s="8">
        <f>'1'!H8</f>
        <v>4</v>
      </c>
      <c r="I8" s="7" t="s">
        <v>9</v>
      </c>
      <c r="J8" s="7"/>
      <c r="K8" s="7"/>
      <c r="L8" s="8" t="str">
        <f>'1'!L8</f>
        <v>SEPTIEMBRE 2023- ENERO 2024</v>
      </c>
      <c r="M8" s="8"/>
      <c r="N8" s="8"/>
    </row>
    <row r="10" spans="1:12">
      <c r="A10" s="7" t="s">
        <v>11</v>
      </c>
      <c r="B10" s="8" t="str">
        <f>'1'!B10</f>
        <v>MTI. ANGELINA MÁRQUEZ JIMÉNEZ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spans="1:14">
      <c r="A14" s="17" t="str">
        <f>'1'!A14</f>
        <v>FUNDAMENTOS DE PROGRAMACIÓN</v>
      </c>
      <c r="B14" s="17"/>
      <c r="C14" s="17" t="str">
        <f>'1'!C14</f>
        <v>104A</v>
      </c>
      <c r="D14" s="17" t="str">
        <f>'1'!D14</f>
        <v>ISIC</v>
      </c>
      <c r="E14" s="17">
        <v>0</v>
      </c>
      <c r="F14" s="17"/>
      <c r="G14" s="17"/>
      <c r="H14" s="18" t="e">
        <f>(F14+G14)/E14</f>
        <v>#DIV/0!</v>
      </c>
      <c r="I14" s="17">
        <f t="shared" ref="I14:I28" si="0">(E14-SUM(F14:G14))-K14</f>
        <v>0</v>
      </c>
      <c r="J14" s="18" t="e">
        <f t="shared" ref="J14:J28" si="1">I14/E14</f>
        <v>#DIV/0!</v>
      </c>
      <c r="K14" s="17"/>
      <c r="L14" s="18" t="e">
        <f t="shared" ref="L14:L28" si="2">K14/E14</f>
        <v>#DIV/0!</v>
      </c>
      <c r="M14" s="17"/>
      <c r="N14" s="32"/>
    </row>
    <row r="15" s="1" customFormat="1" spans="1:14">
      <c r="A15" s="17" t="str">
        <f>'1'!A15</f>
        <v>ESTRUCTURA DE DATOS</v>
      </c>
      <c r="B15" s="17"/>
      <c r="C15" s="17" t="str">
        <f>'1'!C15</f>
        <v>304A</v>
      </c>
      <c r="D15" s="17" t="str">
        <f>'1'!D15</f>
        <v>ISIC</v>
      </c>
      <c r="E15" s="17">
        <f>'1'!E15</f>
        <v>23</v>
      </c>
      <c r="F15" s="17"/>
      <c r="G15" s="17"/>
      <c r="H15" s="18">
        <f t="shared" ref="H15:H18" si="3">(F15+G15)/E15</f>
        <v>0</v>
      </c>
      <c r="I15" s="17">
        <f t="shared" si="0"/>
        <v>23</v>
      </c>
      <c r="J15" s="18">
        <f t="shared" si="1"/>
        <v>1</v>
      </c>
      <c r="K15" s="17"/>
      <c r="L15" s="18">
        <f t="shared" si="2"/>
        <v>0</v>
      </c>
      <c r="M15" s="17"/>
      <c r="N15" s="32"/>
    </row>
    <row r="16" s="1" customFormat="1" spans="1:14">
      <c r="A16" s="17" t="str">
        <f>'1'!A16</f>
        <v>GRAFICACIÓN</v>
      </c>
      <c r="B16" s="17"/>
      <c r="C16" s="17" t="str">
        <f>'1'!C16</f>
        <v>504A</v>
      </c>
      <c r="D16" s="17" t="str">
        <f>'1'!D16</f>
        <v>ISIC</v>
      </c>
      <c r="E16" s="17">
        <f>'1'!E16</f>
        <v>20</v>
      </c>
      <c r="F16" s="17"/>
      <c r="G16" s="17"/>
      <c r="H16" s="18">
        <f t="shared" si="3"/>
        <v>0</v>
      </c>
      <c r="I16" s="17">
        <f t="shared" si="0"/>
        <v>20</v>
      </c>
      <c r="J16" s="18">
        <f t="shared" si="1"/>
        <v>1</v>
      </c>
      <c r="K16" s="17"/>
      <c r="L16" s="18">
        <f t="shared" si="2"/>
        <v>0</v>
      </c>
      <c r="M16" s="17"/>
      <c r="N16" s="32"/>
    </row>
    <row r="17" s="1" customFormat="1" spans="1:14">
      <c r="A17" s="17" t="str">
        <f>'1'!A17</f>
        <v>GRAFICACIÓN</v>
      </c>
      <c r="B17" s="17"/>
      <c r="C17" s="17" t="str">
        <f>'1'!C17</f>
        <v>504B</v>
      </c>
      <c r="D17" s="17" t="str">
        <f>'1'!D17</f>
        <v>ISIC</v>
      </c>
      <c r="E17" s="17">
        <f>'1'!E17</f>
        <v>13</v>
      </c>
      <c r="F17" s="17"/>
      <c r="G17" s="17"/>
      <c r="H17" s="18">
        <f t="shared" si="3"/>
        <v>0</v>
      </c>
      <c r="I17" s="17">
        <f t="shared" si="0"/>
        <v>13</v>
      </c>
      <c r="J17" s="18">
        <f t="shared" si="1"/>
        <v>1</v>
      </c>
      <c r="K17" s="17"/>
      <c r="L17" s="18">
        <f t="shared" si="2"/>
        <v>0</v>
      </c>
      <c r="M17" s="17"/>
      <c r="N17" s="32"/>
    </row>
    <row r="18" s="1" customFormat="1" ht="25.5" spans="1:14">
      <c r="A18" s="17" t="str">
        <f>'1'!A18</f>
        <v>CONMUTACIÓN Y ENRUTAMIENTO EN REDES DE DATOS</v>
      </c>
      <c r="B18" s="17"/>
      <c r="C18" s="17" t="str">
        <f>'1'!C18</f>
        <v>704A</v>
      </c>
      <c r="D18" s="17" t="str">
        <f>'1'!D18</f>
        <v>ISIC</v>
      </c>
      <c r="E18" s="17">
        <f>'1'!E18</f>
        <v>22</v>
      </c>
      <c r="F18" s="17"/>
      <c r="G18" s="17"/>
      <c r="H18" s="18">
        <f t="shared" si="3"/>
        <v>0</v>
      </c>
      <c r="I18" s="17">
        <f t="shared" si="0"/>
        <v>22</v>
      </c>
      <c r="J18" s="18">
        <f t="shared" si="1"/>
        <v>1</v>
      </c>
      <c r="K18" s="17"/>
      <c r="L18" s="18">
        <f t="shared" si="2"/>
        <v>0</v>
      </c>
      <c r="M18" s="17"/>
      <c r="N18" s="32"/>
    </row>
    <row r="19" s="1" customFormat="1" spans="1:14">
      <c r="A19" s="17"/>
      <c r="B19" s="17"/>
      <c r="C19" s="17"/>
      <c r="D19" s="17"/>
      <c r="E19" s="17"/>
      <c r="F19" s="17"/>
      <c r="G19" s="17"/>
      <c r="H19" s="18"/>
      <c r="I19" s="17"/>
      <c r="J19" s="18"/>
      <c r="K19" s="17"/>
      <c r="L19" s="18"/>
      <c r="M19" s="17"/>
      <c r="N19" s="32"/>
    </row>
    <row r="20" s="1" customFormat="1" spans="1:14">
      <c r="A20" s="17"/>
      <c r="B20" s="17"/>
      <c r="C20" s="17"/>
      <c r="D20" s="17"/>
      <c r="E20" s="17"/>
      <c r="F20" s="17"/>
      <c r="G20" s="17"/>
      <c r="H20" s="18"/>
      <c r="I20" s="17"/>
      <c r="J20" s="18"/>
      <c r="K20" s="17"/>
      <c r="L20" s="18"/>
      <c r="M20" s="17"/>
      <c r="N20" s="32"/>
    </row>
    <row r="21" s="1" customFormat="1" spans="1:14">
      <c r="A21" s="17"/>
      <c r="B21" s="17"/>
      <c r="C21" s="17"/>
      <c r="D21" s="17"/>
      <c r="E21" s="17"/>
      <c r="F21" s="17"/>
      <c r="G21" s="17"/>
      <c r="H21" s="18"/>
      <c r="I21" s="17"/>
      <c r="J21" s="18"/>
      <c r="K21" s="17"/>
      <c r="L21" s="18"/>
      <c r="M21" s="17"/>
      <c r="N21" s="32"/>
    </row>
    <row r="22" s="1" customFormat="1" spans="1:14">
      <c r="A22" s="17"/>
      <c r="B22" s="17"/>
      <c r="C22" s="17"/>
      <c r="D22" s="17"/>
      <c r="E22" s="17"/>
      <c r="F22" s="17"/>
      <c r="G22" s="17"/>
      <c r="H22" s="18"/>
      <c r="I22" s="17"/>
      <c r="J22" s="18"/>
      <c r="K22" s="17"/>
      <c r="L22" s="18"/>
      <c r="M22" s="17"/>
      <c r="N22" s="32"/>
    </row>
    <row r="23" s="1" customFormat="1" spans="1:14">
      <c r="A23" s="17"/>
      <c r="B23" s="17"/>
      <c r="C23" s="17"/>
      <c r="D23" s="17"/>
      <c r="E23" s="17"/>
      <c r="F23" s="17"/>
      <c r="G23" s="17"/>
      <c r="H23" s="18"/>
      <c r="I23" s="17"/>
      <c r="J23" s="18"/>
      <c r="K23" s="17"/>
      <c r="L23" s="18"/>
      <c r="M23" s="17"/>
      <c r="N23" s="32"/>
    </row>
    <row r="24" s="1" customFormat="1" spans="1:14">
      <c r="A24" s="17"/>
      <c r="B24" s="17"/>
      <c r="C24" s="17"/>
      <c r="D24" s="17"/>
      <c r="E24" s="17"/>
      <c r="F24" s="17"/>
      <c r="G24" s="17"/>
      <c r="H24" s="18"/>
      <c r="I24" s="17"/>
      <c r="J24" s="18"/>
      <c r="K24" s="17"/>
      <c r="L24" s="18"/>
      <c r="M24" s="17"/>
      <c r="N24" s="32"/>
    </row>
    <row r="25" s="1" customFormat="1" spans="1:14">
      <c r="A25" s="17"/>
      <c r="B25" s="17"/>
      <c r="C25" s="17"/>
      <c r="D25" s="17"/>
      <c r="E25" s="17"/>
      <c r="F25" s="17"/>
      <c r="G25" s="17"/>
      <c r="H25" s="18"/>
      <c r="I25" s="17"/>
      <c r="J25" s="18"/>
      <c r="K25" s="17"/>
      <c r="L25" s="18"/>
      <c r="M25" s="17"/>
      <c r="N25" s="32"/>
    </row>
    <row r="26" s="1" customFormat="1" spans="1:14">
      <c r="A26" s="17"/>
      <c r="B26" s="17"/>
      <c r="C26" s="17"/>
      <c r="D26" s="17"/>
      <c r="E26" s="17"/>
      <c r="F26" s="17"/>
      <c r="G26" s="17"/>
      <c r="H26" s="18"/>
      <c r="I26" s="17"/>
      <c r="J26" s="18"/>
      <c r="K26" s="17"/>
      <c r="L26" s="18"/>
      <c r="M26" s="17"/>
      <c r="N26" s="32"/>
    </row>
    <row r="27" s="1" customFormat="1" ht="16.5" customHeight="1" spans="1:14">
      <c r="A27" s="17"/>
      <c r="B27" s="17"/>
      <c r="C27" s="17"/>
      <c r="D27" s="17"/>
      <c r="E27" s="17"/>
      <c r="F27" s="17"/>
      <c r="G27" s="17"/>
      <c r="H27" s="18"/>
      <c r="I27" s="17"/>
      <c r="J27" s="18"/>
      <c r="K27" s="17"/>
      <c r="L27" s="18"/>
      <c r="M27" s="17"/>
      <c r="N27" s="32"/>
    </row>
    <row r="28" ht="13.5" spans="1:14">
      <c r="A28" s="19" t="s">
        <v>39</v>
      </c>
      <c r="B28" s="20" t="s">
        <v>40</v>
      </c>
      <c r="C28" s="20" t="s">
        <v>40</v>
      </c>
      <c r="D28" s="20" t="s">
        <v>40</v>
      </c>
      <c r="E28" s="20">
        <f>SUM(E14:E27)</f>
        <v>78</v>
      </c>
      <c r="F28" s="20">
        <f>SUM(F14:F27)</f>
        <v>0</v>
      </c>
      <c r="G28" s="20">
        <f>SUM(G14:G27)</f>
        <v>0</v>
      </c>
      <c r="H28" s="21">
        <f>SUM(F28:G28)/E28</f>
        <v>0</v>
      </c>
      <c r="I28" s="20">
        <f t="shared" si="0"/>
        <v>78</v>
      </c>
      <c r="J28" s="21">
        <f t="shared" si="1"/>
        <v>1</v>
      </c>
      <c r="K28" s="20">
        <f>SUM(K14:K27)</f>
        <v>0</v>
      </c>
      <c r="L28" s="21">
        <f t="shared" si="2"/>
        <v>0</v>
      </c>
      <c r="M28" s="20" t="e">
        <f>AVERAGE(M14:M27)</f>
        <v>#DIV/0!</v>
      </c>
      <c r="N28" s="33" t="e">
        <f>AVERAGE(N14:N27)</f>
        <v>#DIV/0!</v>
      </c>
    </row>
    <row r="30" ht="120" customHeight="1" spans="1:14">
      <c r="A30" s="22" t="s">
        <v>41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2" spans="1:1">
      <c r="A32" s="23"/>
    </row>
    <row r="33" spans="2:10">
      <c r="B33" s="24" t="s">
        <v>42</v>
      </c>
      <c r="C33" s="24"/>
      <c r="D33" s="24"/>
      <c r="G33" s="4" t="s">
        <v>43</v>
      </c>
      <c r="H33" s="4"/>
      <c r="I33" s="4"/>
      <c r="J33" s="4"/>
    </row>
    <row r="34" ht="62.25" customHeight="1" spans="2:10">
      <c r="B34" s="25"/>
      <c r="C34" s="25"/>
      <c r="D34" s="25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6" t="str">
        <f>B10</f>
        <v>MTI. ANGELINA MÁRQUEZ JIMÉNEZ</v>
      </c>
      <c r="C37" s="26"/>
      <c r="D37" s="26"/>
      <c r="E37" s="27"/>
      <c r="F37" s="27"/>
      <c r="G37" s="28" t="str">
        <f>'1'!G37:J37</f>
        <v>ISC. DIEGO DE JESÚS VELAZQUEZ LUCHO</v>
      </c>
      <c r="H37" s="28"/>
      <c r="I37" s="28"/>
      <c r="J37" s="2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6299212598425" header="0.31496062992126" footer="0.31496062992126"/>
  <pageSetup paperSize="1" scale="65" orientation="landscape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468B50AB-37A8-47AD-BE65-C86966291FA1}">
  <ds:schemaRefs/>
</ds:datastoreItem>
</file>

<file path=customXml/itemProps2.xml><?xml version="1.0" encoding="utf-8"?>
<ds:datastoreItem xmlns:ds="http://schemas.openxmlformats.org/officeDocument/2006/customXml" ds:itemID="{73C3CB0B-ECBB-4BD2-AEB6-034A4C82F1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2021-11-22T14:45:00Z</dcterms:created>
  <cp:lastPrinted>2022-10-19T14:43:00Z</cp:lastPrinted>
  <dcterms:modified xsi:type="dcterms:W3CDTF">2023-10-04T10:08:13Z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