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CUARTO reporte\"/>
    </mc:Choice>
  </mc:AlternateContent>
  <xr:revisionPtr revIDLastSave="0" documentId="13_ncr:1_{4BE36CA4-327B-4441-97A5-1372364E3757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GRAFICACION 504 A" sheetId="3" r:id="rId1"/>
    <sheet name="GRAFICACION_504B" sheetId="4" r:id="rId2"/>
    <sheet name="ESTRUC DATOS" sheetId="5" r:id="rId3"/>
    <sheet name="CONMUTACIÓ Y ENRUTAM" sheetId="6" r:id="rId4"/>
    <sheet name="FUNDAM_PROG_104B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9" i="4"/>
  <c r="J12" i="6"/>
  <c r="J49" i="3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P51" i="6" l="1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O52" i="6" s="1"/>
  <c r="N49" i="6"/>
  <c r="M49" i="6"/>
  <c r="L49" i="6"/>
  <c r="L52" i="6" s="1"/>
  <c r="K49" i="6"/>
  <c r="J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M49" i="5"/>
  <c r="L49" i="5"/>
  <c r="K49" i="5"/>
  <c r="J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P51" i="4"/>
  <c r="O51" i="4"/>
  <c r="N51" i="4"/>
  <c r="M51" i="4"/>
  <c r="L51" i="4"/>
  <c r="K51" i="4"/>
  <c r="J51" i="4"/>
  <c r="P50" i="4"/>
  <c r="O50" i="4"/>
  <c r="O53" i="4" s="1"/>
  <c r="N50" i="4"/>
  <c r="M50" i="4"/>
  <c r="L50" i="4"/>
  <c r="K50" i="4"/>
  <c r="K53" i="4" s="1"/>
  <c r="J50" i="4"/>
  <c r="P49" i="4"/>
  <c r="O49" i="4"/>
  <c r="O52" i="4" s="1"/>
  <c r="N49" i="4"/>
  <c r="N52" i="4" s="1"/>
  <c r="M49" i="4"/>
  <c r="L49" i="4"/>
  <c r="K49" i="4"/>
  <c r="K52" i="4" s="1"/>
  <c r="J49" i="4"/>
  <c r="J52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P51" i="3"/>
  <c r="O51" i="3"/>
  <c r="N51" i="3"/>
  <c r="M51" i="3"/>
  <c r="L51" i="3"/>
  <c r="K51" i="3"/>
  <c r="J51" i="3"/>
  <c r="P50" i="3"/>
  <c r="O50" i="3"/>
  <c r="N50" i="3"/>
  <c r="N53" i="3" s="1"/>
  <c r="M50" i="3"/>
  <c r="L50" i="3"/>
  <c r="K50" i="3"/>
  <c r="J50" i="3"/>
  <c r="P49" i="3"/>
  <c r="O49" i="3"/>
  <c r="N49" i="3"/>
  <c r="M49" i="3"/>
  <c r="M52" i="3" s="1"/>
  <c r="L49" i="3"/>
  <c r="K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K52" i="6" l="1"/>
  <c r="L53" i="5"/>
  <c r="L52" i="5"/>
  <c r="P53" i="5"/>
  <c r="P52" i="5"/>
  <c r="N52" i="3"/>
  <c r="L53" i="6"/>
  <c r="P53" i="6"/>
  <c r="P52" i="6"/>
  <c r="M53" i="3"/>
  <c r="N53" i="4"/>
  <c r="N53" i="6"/>
  <c r="N52" i="6"/>
  <c r="K53" i="6"/>
  <c r="K53" i="5"/>
  <c r="O53" i="5"/>
  <c r="K52" i="5"/>
  <c r="O52" i="5"/>
  <c r="K53" i="3"/>
  <c r="L53" i="4"/>
  <c r="K52" i="3"/>
  <c r="O52" i="3"/>
  <c r="L53" i="3"/>
  <c r="L52" i="4"/>
  <c r="P52" i="4"/>
  <c r="M53" i="4"/>
  <c r="M52" i="5"/>
  <c r="O53" i="3"/>
  <c r="P53" i="4"/>
  <c r="M53" i="5"/>
  <c r="J52" i="3"/>
  <c r="J53" i="3"/>
  <c r="P53" i="3"/>
  <c r="P52" i="3"/>
  <c r="L52" i="3"/>
  <c r="Q51" i="5"/>
  <c r="N53" i="5"/>
  <c r="N52" i="5"/>
  <c r="J53" i="5"/>
  <c r="J52" i="5"/>
  <c r="M52" i="4"/>
  <c r="Q51" i="4"/>
  <c r="M52" i="6"/>
  <c r="Q51" i="3"/>
  <c r="J53" i="6"/>
  <c r="J52" i="6"/>
  <c r="Q51" i="6"/>
  <c r="M53" i="6"/>
  <c r="O53" i="6"/>
  <c r="Q49" i="6"/>
  <c r="Q50" i="6"/>
  <c r="Q53" i="6" s="1"/>
  <c r="Q49" i="5"/>
  <c r="Q50" i="5"/>
  <c r="J53" i="4"/>
  <c r="Q49" i="4"/>
  <c r="Q50" i="4"/>
  <c r="Q49" i="3"/>
  <c r="Q50" i="3"/>
  <c r="K47" i="1"/>
  <c r="L47" i="1"/>
  <c r="M47" i="1"/>
  <c r="N47" i="1"/>
  <c r="O47" i="1"/>
  <c r="P47" i="1"/>
  <c r="J47" i="1"/>
  <c r="K46" i="1"/>
  <c r="L46" i="1"/>
  <c r="M46" i="1"/>
  <c r="N46" i="1"/>
  <c r="O46" i="1"/>
  <c r="P46" i="1"/>
  <c r="K45" i="1"/>
  <c r="L45" i="1"/>
  <c r="M45" i="1"/>
  <c r="N45" i="1"/>
  <c r="O45" i="1"/>
  <c r="P45" i="1"/>
  <c r="J46" i="1"/>
  <c r="J45" i="1"/>
  <c r="Q52" i="5" l="1"/>
  <c r="Q53" i="5"/>
  <c r="Q53" i="4"/>
  <c r="Q52" i="4"/>
  <c r="Q53" i="3"/>
  <c r="Q52" i="3"/>
  <c r="Q52" i="6"/>
  <c r="K49" i="1" l="1"/>
  <c r="L49" i="1"/>
  <c r="M49" i="1"/>
  <c r="N49" i="1"/>
  <c r="O49" i="1"/>
  <c r="P49" i="1"/>
  <c r="K48" i="1"/>
  <c r="L48" i="1"/>
  <c r="M48" i="1"/>
  <c r="N48" i="1"/>
  <c r="O48" i="1"/>
  <c r="P48" i="1"/>
  <c r="J49" i="1"/>
  <c r="J48" i="1"/>
  <c r="Q47" i="1" l="1"/>
  <c r="Q46" i="1"/>
  <c r="Q4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Q49" i="1" l="1"/>
  <c r="Q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Adelina</author>
  </authors>
  <commentList>
    <comment ref="L9" authorId="0" shapeId="0" xr:uid="{E7B64CE7-B4F2-4332-AE13-F713D61630F9}">
      <text>
        <r>
          <rPr>
            <b/>
            <sz val="9"/>
            <color indexed="81"/>
            <rFont val="Tahoma"/>
            <family val="2"/>
          </rPr>
          <t>Adelina:</t>
        </r>
        <r>
          <rPr>
            <sz val="9"/>
            <color indexed="81"/>
            <rFont val="Tahoma"/>
            <family val="2"/>
          </rPr>
          <t xml:space="preserve">
todos los comandos eran de linux, se equivocaron</t>
        </r>
      </text>
    </comment>
  </commentList>
</comments>
</file>

<file path=xl/sharedStrings.xml><?xml version="1.0" encoding="utf-8"?>
<sst xmlns="http://schemas.openxmlformats.org/spreadsheetml/2006/main" count="371" uniqueCount="261">
  <si>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</si>
  <si>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</si>
  <si>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</si>
  <si>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</si>
  <si>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</si>
  <si>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</si>
  <si>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</si>
  <si>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</si>
  <si>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</si>
  <si>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</si>
  <si>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</si>
  <si>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</si>
  <si>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</si>
  <si>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</si>
  <si>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</si>
  <si>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</si>
  <si>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</si>
  <si>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</si>
  <si>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</si>
  <si>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</si>
  <si>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</si>
  <si>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</si>
  <si>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</si>
  <si>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</si>
  <si>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</si>
  <si>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>RAMIREZ FIGUEROA JARED</t>
  </si>
  <si>
    <t>ARRES ESCOBAR CESAR GAEL</t>
  </si>
  <si>
    <t>CANO CAZARIN GONZALO YAHIR</t>
  </si>
  <si>
    <t>CHAGA CHAGALA ISAAC</t>
  </si>
  <si>
    <t>CHI MARCIAL FERNANDO YAHIR</t>
  </si>
  <si>
    <t>CRUZ XALA VICTOR JOSE</t>
  </si>
  <si>
    <t>HERNANDEZ SANTOS JONATHAN SALVADOR</t>
  </si>
  <si>
    <t>HERRERA MIXTEGA LAURA</t>
  </si>
  <si>
    <t>LINO MIXTEGA JOSE LUIS</t>
  </si>
  <si>
    <t>MINQUIS MELCHI ORLANDO</t>
  </si>
  <si>
    <t>OLIN ALONSO CARLOS DANIEL</t>
  </si>
  <si>
    <t>ORTIZ DOMINGUEZ KEISSLY</t>
  </si>
  <si>
    <t>ORTIZ VERGARA DIEGO DE JESUS</t>
  </si>
  <si>
    <t>POLITO IXTEPAN LESLYE ALEJANDRA</t>
  </si>
  <si>
    <t>ROVIRA MACARIO LUIS AXEL</t>
  </si>
  <si>
    <t>201U0111</t>
  </si>
  <si>
    <t>CHIPOL ESCRIBANO CRISTIAN</t>
  </si>
  <si>
    <t>Alvarado Merlin Carlos Raúl</t>
  </si>
  <si>
    <t>Artigas Martinez Alexis</t>
  </si>
  <si>
    <t>BERNAL ANDRADE JESÚS ALEJANDRO</t>
  </si>
  <si>
    <t>Canela Amaro Victor</t>
  </si>
  <si>
    <t>CINTO GUILLEN GILBERTO</t>
  </si>
  <si>
    <t>Díaz Pólito Carlos David</t>
  </si>
  <si>
    <t>Fararoni Lopez Julio César</t>
  </si>
  <si>
    <t>Malaga Malaga Xochitl litzury</t>
  </si>
  <si>
    <t>Mauleon Flores Jazmin</t>
  </si>
  <si>
    <t>MELCHI COTA CRUZ AXEL</t>
  </si>
  <si>
    <t>VENAVIDES RODRIGUEZ ROGELIO DE JESUS</t>
  </si>
  <si>
    <t>HERNANDEZ SALAZAR GUSTAVO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</si>
  <si>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</si>
  <si>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</si>
  <si>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</si>
  <si>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</si>
  <si>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</si>
  <si>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</si>
  <si>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</si>
  <si>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</si>
  <si>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</si>
  <si>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211u0190</t>
  </si>
  <si>
    <t>211U0013</t>
  </si>
  <si>
    <t>211u0635</t>
  </si>
  <si>
    <t>211u0206</t>
  </si>
  <si>
    <t>OLIN CAMACHO FLOR DEL CARMEN</t>
  </si>
  <si>
    <t>GARCÍA ACOSTA MARÍA GUADALUPE</t>
  </si>
  <si>
    <t>ESTRUCTURA DE DATOS</t>
  </si>
  <si>
    <t>GRAFICACIÓN</t>
  </si>
  <si>
    <t>SEPTIEMBRE 2023 - ENERO 2024</t>
  </si>
  <si>
    <t>AGUIRRE FERMAN</t>
  </si>
  <si>
    <t>AREVALO DOMINGUEZ</t>
  </si>
  <si>
    <t>BAXIN CAMPOS</t>
  </si>
  <si>
    <t>BAXIN ROSAS</t>
  </si>
  <si>
    <t>CHAGA CHAGALA</t>
  </si>
  <si>
    <t>COSME MORENO</t>
  </si>
  <si>
    <t>FERNANDO YAHIR</t>
  </si>
  <si>
    <t>HERNANDEZ AZAMAR</t>
  </si>
  <si>
    <t>MARTINEZ CANDELARIO</t>
  </si>
  <si>
    <t>MARTINEZ VERA</t>
  </si>
  <si>
    <t>MIL ORTIZ</t>
  </si>
  <si>
    <t>MORALES IXTEPAN</t>
  </si>
  <si>
    <t>MORENO LANDA</t>
  </si>
  <si>
    <t>PALAYO CARRANZA</t>
  </si>
  <si>
    <t>PEREZ CARRASCO</t>
  </si>
  <si>
    <t>PEREZ HERNANDEZ</t>
  </si>
  <si>
    <t>QUINTO LUCHO</t>
  </si>
  <si>
    <t>SALAZAR URIETA</t>
  </si>
  <si>
    <t>VALLE MARTINEZ</t>
  </si>
  <si>
    <t>VENTURA BUSTAMANTE</t>
  </si>
  <si>
    <t>XOLO HERNANDEZ</t>
  </si>
  <si>
    <t>221u0255</t>
  </si>
  <si>
    <t>221u0802</t>
  </si>
  <si>
    <t>221u0189</t>
  </si>
  <si>
    <t>221u0191</t>
  </si>
  <si>
    <t>221u0193</t>
  </si>
  <si>
    <t>221u0197</t>
  </si>
  <si>
    <t>211u0011</t>
  </si>
  <si>
    <t>221u0201</t>
  </si>
  <si>
    <t>211u0177</t>
  </si>
  <si>
    <t>201u0563</t>
  </si>
  <si>
    <t>221u0221</t>
  </si>
  <si>
    <t>221u0222}</t>
  </si>
  <si>
    <t>221u0225</t>
  </si>
  <si>
    <t>221u0228</t>
  </si>
  <si>
    <t xml:space="preserve">221u0230 </t>
  </si>
  <si>
    <t xml:space="preserve">221u0232 </t>
  </si>
  <si>
    <t xml:space="preserve">221u0263 </t>
  </si>
  <si>
    <t xml:space="preserve">221u0243 </t>
  </si>
  <si>
    <t xml:space="preserve">221u0246 </t>
  </si>
  <si>
    <t xml:space="preserve">221u0266 </t>
  </si>
  <si>
    <t xml:space="preserve">221u0254 </t>
  </si>
  <si>
    <t>NESTOR ALEJANDRO</t>
  </si>
  <si>
    <t>MILTON</t>
  </si>
  <si>
    <t>ANGEL UZIEL</t>
  </si>
  <si>
    <t>BRYAN GABRIEL</t>
  </si>
  <si>
    <t>YOSEF EDUARDO</t>
  </si>
  <si>
    <t>ISAAC</t>
  </si>
  <si>
    <t>CHI MARCIAL</t>
  </si>
  <si>
    <t>LEONARDO</t>
  </si>
  <si>
    <t>ISAAC MOISES</t>
  </si>
  <si>
    <t>ERICK</t>
  </si>
  <si>
    <t>EMMANUEL ALEJANDRO</t>
  </si>
  <si>
    <t>GEOVANY DE JESUS</t>
  </si>
  <si>
    <t>MONSERRAT</t>
  </si>
  <si>
    <t>MONTSERRAT</t>
  </si>
  <si>
    <t>DIANA CECILIA</t>
  </si>
  <si>
    <t>AARON DE JESUS</t>
  </si>
  <si>
    <t>LANDY BERENICE</t>
  </si>
  <si>
    <t>LUIS ELIAS</t>
  </si>
  <si>
    <t>KEVIN EDUARDO</t>
  </si>
  <si>
    <t>MIRIAM GUADALUPE</t>
  </si>
  <si>
    <t>CASTRO MARTÍNEZ</t>
  </si>
  <si>
    <t>JOSE DE JESUS</t>
  </si>
  <si>
    <t>VERONICA ALEJANDRA</t>
  </si>
  <si>
    <t>CONMUTACIÓN Y ENRUTAMIENTO EN REDES DE DATOS</t>
  </si>
  <si>
    <t>YLLESCAS ACOSTA YOVANA</t>
  </si>
  <si>
    <t>221u0256</t>
  </si>
  <si>
    <t>AZAMAR TEGOMA LEONARDO DE JESÚS</t>
  </si>
  <si>
    <t>BELTRÁN RAMON GABRIELA</t>
  </si>
  <si>
    <t>CAMPOS DE DIOS DIEGO EMMANUEL</t>
  </si>
  <si>
    <t>CARVAJAL GARCÍA JOANNA GUADALUPE</t>
  </si>
  <si>
    <t>COLORIANO VICTORIO ELISA</t>
  </si>
  <si>
    <t>ESTRADA CONCHI  LEISY</t>
  </si>
  <si>
    <t xml:space="preserve">GARCÍA ACOSTA MARÍA GUADALUPE </t>
  </si>
  <si>
    <t>JACINTO RAMÓN JULIO ALEJANDRO</t>
  </si>
  <si>
    <t>LOYO OLAM LUIS LEONARDO</t>
  </si>
  <si>
    <t xml:space="preserve">MORALES HERNANDEZ  FERNANDO RAYMUNDO </t>
  </si>
  <si>
    <t>PAVON FIGAROLA ELIAS DARIO</t>
  </si>
  <si>
    <t>RASGADO DE LA CRUZ DAVID</t>
  </si>
  <si>
    <t>RÍOS VALLE FABIAN ALEXANDER</t>
  </si>
  <si>
    <t>VÁZQUEZ DOMÍNGUEZ LUIS GERARDO</t>
  </si>
  <si>
    <t>XOLO ABSALÓN SERGIO LUIS</t>
  </si>
  <si>
    <t xml:space="preserve">XOLO COBAXIN MAURICIO </t>
  </si>
  <si>
    <t>PIO GUZMAN RENE</t>
  </si>
  <si>
    <t>AMOR FACUNDO KASSANDRA</t>
  </si>
  <si>
    <t>LERDO FISCAL PAOLA</t>
  </si>
  <si>
    <t xml:space="preserve">201u0096 </t>
  </si>
  <si>
    <t xml:space="preserve">201U0097 </t>
  </si>
  <si>
    <t xml:space="preserve">201u0101 </t>
  </si>
  <si>
    <t xml:space="preserve">201U0104 </t>
  </si>
  <si>
    <t xml:space="preserve">201U0106 </t>
  </si>
  <si>
    <t xml:space="preserve">201U0490 </t>
  </si>
  <si>
    <t xml:space="preserve">221u0815 </t>
  </si>
  <si>
    <t xml:space="preserve">201u0111 </t>
  </si>
  <si>
    <t xml:space="preserve">201U0112 </t>
  </si>
  <si>
    <t xml:space="preserve">221u0814 </t>
  </si>
  <si>
    <t xml:space="preserve">201u0116 </t>
  </si>
  <si>
    <t xml:space="preserve">201U0117 </t>
  </si>
  <si>
    <t xml:space="preserve">201U0119 </t>
  </si>
  <si>
    <t xml:space="preserve">201U0120 </t>
  </si>
  <si>
    <t xml:space="preserve">201u0125 </t>
  </si>
  <si>
    <t xml:space="preserve">201u0127 </t>
  </si>
  <si>
    <t xml:space="preserve">201u0128 </t>
  </si>
  <si>
    <t xml:space="preserve">201U0031 </t>
  </si>
  <si>
    <t xml:space="preserve">191U0165 </t>
  </si>
  <si>
    <t xml:space="preserve">181U0197 </t>
  </si>
  <si>
    <t xml:space="preserve">191U0188 </t>
  </si>
  <si>
    <t xml:space="preserve">181U0208 </t>
  </si>
  <si>
    <t>504 B</t>
  </si>
  <si>
    <t>304 B</t>
  </si>
  <si>
    <t>ALEGRIA CARBAJAL ALEXIS</t>
  </si>
  <si>
    <t>CAGAL CRUZ SERGIO</t>
  </si>
  <si>
    <t>CAGAL FISCAL ALEJANDRO</t>
  </si>
  <si>
    <t>CAGAL HERNANDEZ NOE DE JESUS</t>
  </si>
  <si>
    <t>CEBALLOS SERRANO JOSÉ ENRIQUE</t>
  </si>
  <si>
    <t>CHACHA AMBROS ELSI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</si>
  <si>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</si>
  <si>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</si>
  <si>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</si>
  <si>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</si>
  <si>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</si>
  <si>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</si>
  <si>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</si>
  <si>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</si>
  <si>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</si>
  <si>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</si>
  <si>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ELÍAS</t>
  </si>
  <si>
    <t>QUINO TEJADA ABIL JOHENDI</t>
  </si>
  <si>
    <t>SANDOVAL CORTES CELIA YAZMIN</t>
  </si>
  <si>
    <t>TEOBA MARTINEZ  YAHAIRA DEL SOL</t>
  </si>
  <si>
    <t>TEOBAL CRUZ JOSE MANUEL</t>
  </si>
  <si>
    <t>TEOBAL ORTIZ AXEL DE JESUS</t>
  </si>
  <si>
    <t>VELAZCO PALMA PABLO ALEJANDRO</t>
  </si>
  <si>
    <t>Xolo Domínguez Frida</t>
  </si>
  <si>
    <t xml:space="preserve">231U0136 </t>
  </si>
  <si>
    <t xml:space="preserve">231U0138 </t>
  </si>
  <si>
    <t xml:space="preserve">231U0459 </t>
  </si>
  <si>
    <t xml:space="preserve">231U0139 </t>
  </si>
  <si>
    <t xml:space="preserve">231U0142 </t>
  </si>
  <si>
    <t xml:space="preserve">231U0143 </t>
  </si>
  <si>
    <t xml:space="preserve">231U0144 </t>
  </si>
  <si>
    <t xml:space="preserve">231U0648 </t>
  </si>
  <si>
    <t xml:space="preserve">231U0152 </t>
  </si>
  <si>
    <t xml:space="preserve">231U0153 </t>
  </si>
  <si>
    <t xml:space="preserve">231U0154 </t>
  </si>
  <si>
    <t xml:space="preserve">231U0159 </t>
  </si>
  <si>
    <t xml:space="preserve">231U0673 </t>
  </si>
  <si>
    <t xml:space="preserve">231U0169 </t>
  </si>
  <si>
    <t xml:space="preserve">231U0171 </t>
  </si>
  <si>
    <t xml:space="preserve">231U0173 </t>
  </si>
  <si>
    <t xml:space="preserve">231U0174 </t>
  </si>
  <si>
    <t xml:space="preserve">231U0350 </t>
  </si>
  <si>
    <t xml:space="preserve">231U0180 </t>
  </si>
  <si>
    <t xml:space="preserve">231U0628 </t>
  </si>
  <si>
    <t xml:space="preserve">231U0176 </t>
  </si>
  <si>
    <t xml:space="preserve">231U0177 </t>
  </si>
  <si>
    <t xml:space="preserve">231U0178 </t>
  </si>
  <si>
    <t xml:space="preserve">231U0179 </t>
  </si>
  <si>
    <t>504 A</t>
  </si>
  <si>
    <t>704A</t>
  </si>
  <si>
    <t>FUNDAMENTOS DE PROGRAMACIÓN</t>
  </si>
  <si>
    <t>104 B</t>
  </si>
  <si>
    <t xml:space="preserve">201U0095 </t>
  </si>
  <si>
    <t xml:space="preserve">211U0174 </t>
  </si>
  <si>
    <t>BELTRAN HERNANDEZ JUAN CARLOS</t>
  </si>
  <si>
    <t xml:space="preserve">201U0102 </t>
  </si>
  <si>
    <t xml:space="preserve">211U0011 </t>
  </si>
  <si>
    <t xml:space="preserve">211U0177 </t>
  </si>
  <si>
    <t xml:space="preserve">211U0473 </t>
  </si>
  <si>
    <t xml:space="preserve">211U0186 </t>
  </si>
  <si>
    <t xml:space="preserve">211U0187 </t>
  </si>
  <si>
    <t xml:space="preserve">201U0114 </t>
  </si>
  <si>
    <t>MENDOZA FERNANDEZ CARLOS DANIEL</t>
  </si>
  <si>
    <t xml:space="preserve">211U0191 </t>
  </si>
  <si>
    <t xml:space="preserve">211U0192 </t>
  </si>
  <si>
    <t xml:space="preserve">211U0193 </t>
  </si>
  <si>
    <t xml:space="preserve">211U0194 </t>
  </si>
  <si>
    <t xml:space="preserve">211U0195 </t>
  </si>
  <si>
    <t xml:space="preserve">211U0197 </t>
  </si>
  <si>
    <t>PICHAL VALDEZ GERMAIN</t>
  </si>
  <si>
    <t xml:space="preserve">211U0198 </t>
  </si>
  <si>
    <t xml:space="preserve">211U0199 </t>
  </si>
  <si>
    <t>RAMIREZ MUNOZ TERESA</t>
  </si>
  <si>
    <t xml:space="preserve">211U0200 </t>
  </si>
  <si>
    <t xml:space="preserve">211U0202 </t>
  </si>
  <si>
    <t>TERRAZAS GUERRERO ROBERTO CARLOS</t>
  </si>
  <si>
    <t xml:space="preserve">211U0203 </t>
  </si>
  <si>
    <t>TOTO BAUTISTA EDUARDO ABISAI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</si>
</sst>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Roboto"/>
    </font>
    <font>
      <b/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1" xfId="0" applyFont="1" applyBorder="1" applyAlignme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7" fillId="0" borderId="2" xfId="0" applyFont="1" applyBorder="1" applyAlignment="1">
      <alignment vertical="center"/>
    </xf>
    <xf numFmtId="0" fontId="0" fillId="0" borderId="2" xfId="0" applyFill="1" applyBorder="1" applyAlignment="1"/>
    <xf numFmtId="0" fontId="7" fillId="0" borderId="7" xfId="0" applyFont="1" applyBorder="1" applyAlignment="1">
      <alignment vertical="center"/>
    </xf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0" fillId="0" borderId="2" xfId="0" applyFill="1" applyBorder="1"/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Fill="1" applyBorder="1"/>
    <xf numFmtId="0" fontId="7" fillId="0" borderId="11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211u0642@alumno.itssat.edu.mx" TargetMode="External"/><Relationship Id="rId2" Type="http://schemas.openxmlformats.org/officeDocument/2006/relationships/hyperlink" Target="mailto:201U0098@alumno.itssat.edu.mx" TargetMode="External"/><Relationship Id="rId1" Type="http://schemas.openxmlformats.org/officeDocument/2006/relationships/hyperlink" Target="mailto:211U0013@alumno.itssat.edu.m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211u0206@alumno.itssat.edu.mx" TargetMode="External"/><Relationship Id="rId4" Type="http://schemas.openxmlformats.org/officeDocument/2006/relationships/hyperlink" Target="mailto:211U0661@alumno.itssa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21u0230@alumno.itssat.edu.mx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topLeftCell="A14" zoomScale="129" zoomScaleNormal="84" workbookViewId="0">
      <selection activeCell="N28" sqref="N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7"/>
      <c r="R3" s="17"/>
    </row>
    <row r="4" spans="2:18" x14ac:dyDescent="0.25">
      <c r="C4" t="s">
        <v>0</v>
      </c>
      <c r="D4" s="83" t="s">
        <v>70</v>
      </c>
      <c r="E4" s="83"/>
      <c r="F4" s="83"/>
      <c r="G4" s="83"/>
      <c r="I4" t="s">
        <v>1</v>
      </c>
      <c r="J4" s="84" t="s">
        <v>231</v>
      </c>
      <c r="K4" s="84"/>
      <c r="M4" t="s">
        <v>2</v>
      </c>
      <c r="N4" s="85">
        <v>45264</v>
      </c>
      <c r="O4" s="8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4" t="s">
        <v>71</v>
      </c>
      <c r="E6" s="84"/>
      <c r="F6" s="84"/>
      <c r="G6" s="84"/>
      <c r="I6" s="86" t="s">
        <v>22</v>
      </c>
      <c r="J6" s="86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88"/>
      <c r="I8" s="88"/>
      <c r="J8" s="3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" customHeight="1" x14ac:dyDescent="0.25">
      <c r="B9" s="66">
        <v>1</v>
      </c>
      <c r="C9" s="66" t="s">
        <v>235</v>
      </c>
      <c r="D9" s="41" t="s">
        <v>26</v>
      </c>
      <c r="E9" s="42"/>
      <c r="F9" s="42"/>
      <c r="G9" s="42"/>
      <c r="H9" s="42"/>
      <c r="I9" s="42"/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16">
        <v>0</v>
      </c>
      <c r="P9" s="16">
        <v>0</v>
      </c>
      <c r="Q9" s="13">
        <f>SUM(J9:P9)/5</f>
        <v>0</v>
      </c>
    </row>
    <row r="10" spans="2:18" ht="15" customHeight="1" x14ac:dyDescent="0.25">
      <c r="B10" s="66">
        <v>2</v>
      </c>
      <c r="C10" s="66" t="s">
        <v>236</v>
      </c>
      <c r="D10" s="41" t="s">
        <v>237</v>
      </c>
      <c r="E10" s="42"/>
      <c r="F10" s="42"/>
      <c r="G10" s="42"/>
      <c r="H10" s="42"/>
      <c r="I10" s="42"/>
      <c r="J10" s="38">
        <v>73</v>
      </c>
      <c r="K10" s="38">
        <v>71</v>
      </c>
      <c r="L10" s="38">
        <v>73</v>
      </c>
      <c r="M10" s="38">
        <v>74</v>
      </c>
      <c r="N10" s="38">
        <v>74</v>
      </c>
      <c r="O10" s="16">
        <v>0</v>
      </c>
      <c r="P10" s="16">
        <v>0</v>
      </c>
      <c r="Q10" s="13">
        <f t="shared" ref="Q10:Q28" si="0">SUM(J10:P10)/5</f>
        <v>73</v>
      </c>
    </row>
    <row r="11" spans="2:18" ht="15" customHeight="1" x14ac:dyDescent="0.25">
      <c r="B11" s="66">
        <v>3</v>
      </c>
      <c r="C11" s="66" t="s">
        <v>238</v>
      </c>
      <c r="D11" s="41" t="s">
        <v>27</v>
      </c>
      <c r="E11" s="42"/>
      <c r="F11" s="42"/>
      <c r="G11" s="42"/>
      <c r="H11" s="42"/>
      <c r="I11" s="42"/>
      <c r="J11" s="38">
        <v>0</v>
      </c>
      <c r="K11" s="38">
        <v>71</v>
      </c>
      <c r="L11" s="38">
        <v>75</v>
      </c>
      <c r="M11" s="38">
        <v>74</v>
      </c>
      <c r="N11" s="38">
        <v>74</v>
      </c>
      <c r="O11" s="16">
        <v>0</v>
      </c>
      <c r="P11" s="16">
        <v>0</v>
      </c>
      <c r="Q11" s="13">
        <f t="shared" si="0"/>
        <v>58.8</v>
      </c>
    </row>
    <row r="12" spans="2:18" ht="15" customHeight="1" x14ac:dyDescent="0.25">
      <c r="B12" s="66">
        <v>4</v>
      </c>
      <c r="C12" s="66" t="s">
        <v>239</v>
      </c>
      <c r="D12" s="41" t="s">
        <v>28</v>
      </c>
      <c r="E12" s="42"/>
      <c r="F12" s="42"/>
      <c r="G12" s="42"/>
      <c r="H12" s="42"/>
      <c r="I12" s="42"/>
      <c r="J12" s="39">
        <v>71</v>
      </c>
      <c r="K12" s="38">
        <v>0</v>
      </c>
      <c r="L12" s="38">
        <v>79</v>
      </c>
      <c r="M12" s="38">
        <v>0</v>
      </c>
      <c r="N12" s="38">
        <v>72</v>
      </c>
      <c r="O12" s="16">
        <v>0</v>
      </c>
      <c r="P12" s="16">
        <v>0</v>
      </c>
      <c r="Q12" s="13">
        <f t="shared" si="0"/>
        <v>44.4</v>
      </c>
    </row>
    <row r="13" spans="2:18" ht="15" customHeight="1" x14ac:dyDescent="0.25">
      <c r="B13" s="66">
        <v>5</v>
      </c>
      <c r="C13" s="66" t="s">
        <v>240</v>
      </c>
      <c r="D13" s="41" t="s">
        <v>29</v>
      </c>
      <c r="E13" s="42"/>
      <c r="F13" s="42"/>
      <c r="G13" s="42"/>
      <c r="H13" s="42"/>
      <c r="I13" s="42"/>
      <c r="J13" s="39">
        <v>0</v>
      </c>
      <c r="K13" s="38">
        <v>0</v>
      </c>
      <c r="L13" s="38">
        <v>0</v>
      </c>
      <c r="M13" s="38">
        <v>0</v>
      </c>
      <c r="N13" s="38">
        <v>0</v>
      </c>
      <c r="O13" s="16">
        <v>0</v>
      </c>
      <c r="P13" s="16">
        <v>0</v>
      </c>
      <c r="Q13" s="13">
        <f t="shared" si="0"/>
        <v>0</v>
      </c>
    </row>
    <row r="14" spans="2:18" ht="15" customHeight="1" x14ac:dyDescent="0.25">
      <c r="B14" s="66">
        <v>6</v>
      </c>
      <c r="C14" s="66" t="s">
        <v>241</v>
      </c>
      <c r="D14" s="41" t="s">
        <v>30</v>
      </c>
      <c r="E14" s="42"/>
      <c r="F14" s="42"/>
      <c r="G14" s="42"/>
      <c r="H14" s="42"/>
      <c r="I14" s="42"/>
      <c r="J14" s="39">
        <v>100</v>
      </c>
      <c r="K14" s="38">
        <v>100</v>
      </c>
      <c r="L14" s="38">
        <v>92</v>
      </c>
      <c r="M14" s="38">
        <v>100</v>
      </c>
      <c r="N14" s="38">
        <v>100</v>
      </c>
      <c r="O14" s="16">
        <v>0</v>
      </c>
      <c r="P14" s="16">
        <v>0</v>
      </c>
      <c r="Q14" s="13">
        <f t="shared" si="0"/>
        <v>98.4</v>
      </c>
    </row>
    <row r="15" spans="2:18" ht="15" customHeight="1" x14ac:dyDescent="0.25">
      <c r="B15" s="66">
        <v>7</v>
      </c>
      <c r="C15" s="66" t="s">
        <v>242</v>
      </c>
      <c r="D15" s="41" t="s">
        <v>31</v>
      </c>
      <c r="E15" s="42"/>
      <c r="F15" s="42"/>
      <c r="G15" s="42"/>
      <c r="H15" s="42"/>
      <c r="I15" s="42"/>
      <c r="J15" s="39">
        <v>100</v>
      </c>
      <c r="K15" s="38">
        <v>100</v>
      </c>
      <c r="L15" s="38">
        <v>92</v>
      </c>
      <c r="M15" s="38">
        <v>100</v>
      </c>
      <c r="N15" s="38">
        <v>100</v>
      </c>
      <c r="O15" s="16">
        <v>0</v>
      </c>
      <c r="P15" s="16">
        <v>0</v>
      </c>
      <c r="Q15" s="13">
        <f t="shared" si="0"/>
        <v>98.4</v>
      </c>
    </row>
    <row r="16" spans="2:18" ht="15" customHeight="1" x14ac:dyDescent="0.25">
      <c r="B16" s="66">
        <v>8</v>
      </c>
      <c r="C16" s="66" t="s">
        <v>243</v>
      </c>
      <c r="D16" s="41" t="s">
        <v>32</v>
      </c>
      <c r="E16" s="42"/>
      <c r="F16" s="42"/>
      <c r="G16" s="42"/>
      <c r="H16" s="42"/>
      <c r="I16" s="42"/>
      <c r="J16" s="39">
        <v>100</v>
      </c>
      <c r="K16" s="38">
        <v>100</v>
      </c>
      <c r="L16" s="38">
        <v>97</v>
      </c>
      <c r="M16" s="38">
        <v>100</v>
      </c>
      <c r="N16" s="38">
        <v>96</v>
      </c>
      <c r="O16" s="16">
        <v>0</v>
      </c>
      <c r="P16" s="16">
        <v>0</v>
      </c>
      <c r="Q16" s="13">
        <f t="shared" si="0"/>
        <v>98.6</v>
      </c>
    </row>
    <row r="17" spans="2:17" ht="15" customHeight="1" x14ac:dyDescent="0.25">
      <c r="B17" s="66">
        <v>9</v>
      </c>
      <c r="C17" s="66" t="s">
        <v>244</v>
      </c>
      <c r="D17" s="41" t="s">
        <v>245</v>
      </c>
      <c r="E17" s="42"/>
      <c r="F17" s="42"/>
      <c r="G17" s="42"/>
      <c r="H17" s="42"/>
      <c r="I17" s="42"/>
      <c r="J17" s="39">
        <v>73</v>
      </c>
      <c r="K17" s="38">
        <v>0</v>
      </c>
      <c r="L17" s="38">
        <v>72</v>
      </c>
      <c r="M17" s="38">
        <v>0</v>
      </c>
      <c r="N17" s="38">
        <v>72</v>
      </c>
      <c r="O17" s="16">
        <v>0</v>
      </c>
      <c r="P17" s="16">
        <v>0</v>
      </c>
      <c r="Q17" s="13">
        <f t="shared" si="0"/>
        <v>43.4</v>
      </c>
    </row>
    <row r="18" spans="2:17" ht="15" customHeight="1" x14ac:dyDescent="0.25">
      <c r="B18" s="66">
        <v>10</v>
      </c>
      <c r="C18" s="66" t="s">
        <v>246</v>
      </c>
      <c r="D18" s="41" t="s">
        <v>34</v>
      </c>
      <c r="E18" s="42"/>
      <c r="F18" s="42"/>
      <c r="G18" s="42"/>
      <c r="H18" s="42"/>
      <c r="I18" s="42"/>
      <c r="J18" s="39">
        <v>100</v>
      </c>
      <c r="K18" s="38">
        <v>100</v>
      </c>
      <c r="L18" s="38">
        <v>97</v>
      </c>
      <c r="M18" s="38">
        <v>100</v>
      </c>
      <c r="N18" s="38">
        <v>96</v>
      </c>
      <c r="O18" s="16">
        <v>0</v>
      </c>
      <c r="P18" s="16">
        <v>0</v>
      </c>
      <c r="Q18" s="13">
        <f t="shared" si="0"/>
        <v>98.6</v>
      </c>
    </row>
    <row r="19" spans="2:17" ht="15" customHeight="1" x14ac:dyDescent="0.25">
      <c r="B19" s="66">
        <v>11</v>
      </c>
      <c r="C19" s="66" t="s">
        <v>247</v>
      </c>
      <c r="D19" s="41" t="s">
        <v>35</v>
      </c>
      <c r="J19" s="39">
        <v>100</v>
      </c>
      <c r="K19" s="38">
        <v>96</v>
      </c>
      <c r="L19" s="38">
        <v>97</v>
      </c>
      <c r="M19" s="38">
        <v>100</v>
      </c>
      <c r="N19" s="38">
        <v>96</v>
      </c>
      <c r="O19" s="16">
        <v>0</v>
      </c>
      <c r="P19" s="16">
        <v>0</v>
      </c>
      <c r="Q19" s="13">
        <f t="shared" si="0"/>
        <v>97.8</v>
      </c>
    </row>
    <row r="20" spans="2:17" ht="15" customHeight="1" x14ac:dyDescent="0.25">
      <c r="B20" s="66">
        <v>12</v>
      </c>
      <c r="C20" s="66" t="s">
        <v>248</v>
      </c>
      <c r="D20" s="41" t="s">
        <v>67</v>
      </c>
      <c r="E20" s="42"/>
      <c r="F20" s="42"/>
      <c r="G20" s="42"/>
      <c r="H20" s="42"/>
      <c r="I20" s="42"/>
      <c r="J20" s="39">
        <v>73</v>
      </c>
      <c r="K20" s="38">
        <v>0</v>
      </c>
      <c r="L20" s="38">
        <v>72</v>
      </c>
      <c r="M20" s="38">
        <v>0</v>
      </c>
      <c r="N20" s="38">
        <v>72</v>
      </c>
      <c r="O20" s="16">
        <v>0</v>
      </c>
      <c r="P20" s="16">
        <v>0</v>
      </c>
      <c r="Q20" s="13">
        <f t="shared" si="0"/>
        <v>43.4</v>
      </c>
    </row>
    <row r="21" spans="2:17" ht="15" customHeight="1" x14ac:dyDescent="0.25">
      <c r="B21" s="66">
        <v>13</v>
      </c>
      <c r="C21" s="66" t="s">
        <v>249</v>
      </c>
      <c r="D21" s="41" t="s">
        <v>36</v>
      </c>
      <c r="E21" s="65"/>
      <c r="F21" s="65"/>
      <c r="G21" s="65"/>
      <c r="H21" s="65"/>
      <c r="I21" s="65"/>
      <c r="J21" s="39">
        <v>71</v>
      </c>
      <c r="K21" s="38">
        <v>86</v>
      </c>
      <c r="L21" s="38">
        <v>92</v>
      </c>
      <c r="M21" s="38">
        <v>96</v>
      </c>
      <c r="N21" s="38">
        <v>86</v>
      </c>
      <c r="O21" s="16">
        <v>0</v>
      </c>
      <c r="P21" s="16">
        <v>0</v>
      </c>
      <c r="Q21" s="13">
        <f t="shared" si="0"/>
        <v>86.2</v>
      </c>
    </row>
    <row r="22" spans="2:17" ht="15" customHeight="1" x14ac:dyDescent="0.25">
      <c r="B22" s="66">
        <v>14</v>
      </c>
      <c r="C22" s="66" t="s">
        <v>250</v>
      </c>
      <c r="D22" s="41" t="s">
        <v>37</v>
      </c>
      <c r="E22" s="29"/>
      <c r="F22" s="29"/>
      <c r="G22" s="29"/>
      <c r="H22" s="29"/>
      <c r="I22" s="29"/>
      <c r="J22" s="39">
        <v>71</v>
      </c>
      <c r="K22" s="38">
        <v>0</v>
      </c>
      <c r="L22" s="38">
        <v>79</v>
      </c>
      <c r="M22" s="38">
        <v>76</v>
      </c>
      <c r="N22" s="38">
        <v>70</v>
      </c>
      <c r="O22" s="16">
        <v>0</v>
      </c>
      <c r="P22" s="16">
        <v>0</v>
      </c>
      <c r="Q22" s="13">
        <f t="shared" si="0"/>
        <v>59.2</v>
      </c>
    </row>
    <row r="23" spans="2:17" ht="15" customHeight="1" x14ac:dyDescent="0.25">
      <c r="B23" s="66">
        <v>15</v>
      </c>
      <c r="C23" s="66" t="s">
        <v>251</v>
      </c>
      <c r="D23" s="41" t="s">
        <v>252</v>
      </c>
      <c r="E23" s="29"/>
      <c r="F23" s="29"/>
      <c r="G23" s="29"/>
      <c r="H23" s="29"/>
      <c r="I23" s="29"/>
      <c r="J23" s="39">
        <v>71</v>
      </c>
      <c r="K23" s="38">
        <v>79</v>
      </c>
      <c r="L23" s="38">
        <v>0</v>
      </c>
      <c r="M23" s="38">
        <v>0</v>
      </c>
      <c r="N23" s="38">
        <v>72</v>
      </c>
      <c r="O23" s="16">
        <v>0</v>
      </c>
      <c r="P23" s="16">
        <v>0</v>
      </c>
      <c r="Q23" s="13">
        <f t="shared" si="0"/>
        <v>44.4</v>
      </c>
    </row>
    <row r="24" spans="2:17" ht="15" customHeight="1" x14ac:dyDescent="0.25">
      <c r="B24" s="66">
        <v>16</v>
      </c>
      <c r="C24" s="66" t="s">
        <v>253</v>
      </c>
      <c r="D24" s="41" t="s">
        <v>38</v>
      </c>
      <c r="E24" s="29"/>
      <c r="F24" s="29"/>
      <c r="G24" s="29"/>
      <c r="H24" s="29"/>
      <c r="I24" s="29"/>
      <c r="J24" s="39">
        <v>100</v>
      </c>
      <c r="K24" s="38">
        <v>96</v>
      </c>
      <c r="L24" s="38">
        <v>97</v>
      </c>
      <c r="M24" s="38">
        <v>100</v>
      </c>
      <c r="N24" s="38">
        <v>96</v>
      </c>
      <c r="O24" s="16">
        <v>0</v>
      </c>
      <c r="P24" s="16">
        <v>0</v>
      </c>
      <c r="Q24" s="13">
        <f t="shared" si="0"/>
        <v>97.8</v>
      </c>
    </row>
    <row r="25" spans="2:17" ht="15" customHeight="1" x14ac:dyDescent="0.25">
      <c r="B25" s="66">
        <v>17</v>
      </c>
      <c r="C25" s="66" t="s">
        <v>254</v>
      </c>
      <c r="D25" s="41" t="s">
        <v>255</v>
      </c>
      <c r="E25" s="29"/>
      <c r="F25" s="29"/>
      <c r="G25" s="29"/>
      <c r="H25" s="29"/>
      <c r="I25" s="29"/>
      <c r="J25" s="39">
        <v>71</v>
      </c>
      <c r="K25" s="38">
        <v>86</v>
      </c>
      <c r="L25" s="38">
        <v>92</v>
      </c>
      <c r="M25" s="38">
        <v>96</v>
      </c>
      <c r="N25" s="38">
        <v>86</v>
      </c>
      <c r="O25" s="16">
        <v>0</v>
      </c>
      <c r="P25" s="16">
        <v>0</v>
      </c>
      <c r="Q25" s="13">
        <f t="shared" si="0"/>
        <v>86.2</v>
      </c>
    </row>
    <row r="26" spans="2:17" ht="15" customHeight="1" x14ac:dyDescent="0.25">
      <c r="B26" s="66">
        <v>18</v>
      </c>
      <c r="C26" s="66" t="s">
        <v>256</v>
      </c>
      <c r="D26" s="41" t="s">
        <v>39</v>
      </c>
      <c r="E26" s="29"/>
      <c r="F26" s="29"/>
      <c r="G26" s="29"/>
      <c r="H26" s="29"/>
      <c r="I26" s="29"/>
      <c r="J26" s="39">
        <v>100</v>
      </c>
      <c r="K26" s="38">
        <v>100</v>
      </c>
      <c r="L26" s="38">
        <v>92</v>
      </c>
      <c r="M26" s="38">
        <v>100</v>
      </c>
      <c r="N26" s="38">
        <v>100</v>
      </c>
      <c r="O26" s="16">
        <v>0</v>
      </c>
      <c r="P26" s="16">
        <v>0</v>
      </c>
      <c r="Q26" s="13">
        <f t="shared" si="0"/>
        <v>98.4</v>
      </c>
    </row>
    <row r="27" spans="2:17" ht="15" customHeight="1" x14ac:dyDescent="0.25">
      <c r="B27" s="66">
        <v>19</v>
      </c>
      <c r="C27" s="66" t="s">
        <v>257</v>
      </c>
      <c r="D27" s="41" t="s">
        <v>258</v>
      </c>
      <c r="E27" s="29"/>
      <c r="F27" s="29"/>
      <c r="G27" s="29"/>
      <c r="H27" s="29"/>
      <c r="I27" s="29"/>
      <c r="J27" s="39">
        <v>71</v>
      </c>
      <c r="K27" s="38">
        <v>0</v>
      </c>
      <c r="L27" s="38">
        <v>0</v>
      </c>
      <c r="M27" s="38">
        <v>0</v>
      </c>
      <c r="N27" s="38">
        <v>72</v>
      </c>
      <c r="O27" s="27">
        <v>0</v>
      </c>
      <c r="P27" s="27">
        <v>0</v>
      </c>
      <c r="Q27" s="13">
        <f t="shared" si="0"/>
        <v>28.6</v>
      </c>
    </row>
    <row r="28" spans="2:17" ht="15" customHeight="1" x14ac:dyDescent="0.25">
      <c r="B28" s="66">
        <v>20</v>
      </c>
      <c r="C28" s="66" t="s">
        <v>259</v>
      </c>
      <c r="D28" s="41" t="s">
        <v>260</v>
      </c>
      <c r="E28" s="29"/>
      <c r="F28" s="29"/>
      <c r="G28" s="29"/>
      <c r="H28" s="29"/>
      <c r="I28" s="29"/>
      <c r="J28" s="39">
        <v>100</v>
      </c>
      <c r="K28" s="38">
        <v>100</v>
      </c>
      <c r="L28" s="38">
        <v>92</v>
      </c>
      <c r="M28" s="38">
        <v>100</v>
      </c>
      <c r="N28" s="38">
        <v>100</v>
      </c>
      <c r="O28" s="27">
        <v>0</v>
      </c>
      <c r="P28" s="27">
        <v>0</v>
      </c>
      <c r="Q28" s="13">
        <f t="shared" si="0"/>
        <v>98.4</v>
      </c>
    </row>
    <row r="29" spans="2:17" ht="15" customHeight="1" x14ac:dyDescent="0.25">
      <c r="B29" s="15">
        <f t="shared" ref="B29:B48" si="1">B28+1</f>
        <v>21</v>
      </c>
      <c r="C29" s="15"/>
      <c r="D29" s="89"/>
      <c r="E29" s="89"/>
      <c r="F29" s="89"/>
      <c r="G29" s="89"/>
      <c r="H29" s="89"/>
      <c r="I29" s="89"/>
      <c r="J29" s="37"/>
      <c r="K29" s="16"/>
      <c r="L29" s="38"/>
      <c r="M29" s="16"/>
      <c r="N29" s="16"/>
      <c r="O29" s="16"/>
      <c r="P29" s="16"/>
      <c r="Q29" s="13">
        <f t="shared" ref="Q10:Q48" si="2">SUM(J29:P29)/7</f>
        <v>0</v>
      </c>
    </row>
    <row r="30" spans="2:17" ht="20.100000000000001" customHeight="1" x14ac:dyDescent="0.25">
      <c r="B30" s="15">
        <f t="shared" si="1"/>
        <v>22</v>
      </c>
      <c r="C30" s="15"/>
      <c r="D30" s="89"/>
      <c r="E30" s="89"/>
      <c r="F30" s="89"/>
      <c r="G30" s="89"/>
      <c r="H30" s="89"/>
      <c r="I30" s="89"/>
      <c r="J30" s="16"/>
      <c r="K30" s="16"/>
      <c r="L30" s="16"/>
      <c r="M30" s="16"/>
      <c r="N30" s="16"/>
      <c r="O30" s="16"/>
      <c r="P30" s="16"/>
      <c r="Q30" s="13">
        <f t="shared" si="2"/>
        <v>0</v>
      </c>
    </row>
    <row r="31" spans="2:17" x14ac:dyDescent="0.25">
      <c r="B31" s="15">
        <f t="shared" si="1"/>
        <v>23</v>
      </c>
      <c r="C31" s="15"/>
      <c r="D31" s="89"/>
      <c r="E31" s="89"/>
      <c r="F31" s="89"/>
      <c r="G31" s="89"/>
      <c r="H31" s="89"/>
      <c r="I31" s="89"/>
      <c r="J31" s="16"/>
      <c r="K31" s="16"/>
      <c r="L31" s="16"/>
      <c r="M31" s="16"/>
      <c r="N31" s="16"/>
      <c r="O31" s="16"/>
      <c r="P31" s="16"/>
      <c r="Q31" s="13">
        <f t="shared" si="2"/>
        <v>0</v>
      </c>
    </row>
    <row r="32" spans="2:17" x14ac:dyDescent="0.25">
      <c r="B32" s="15">
        <f t="shared" si="1"/>
        <v>24</v>
      </c>
      <c r="C32" s="15"/>
      <c r="D32" s="89"/>
      <c r="E32" s="89"/>
      <c r="F32" s="89"/>
      <c r="G32" s="89"/>
      <c r="H32" s="89"/>
      <c r="I32" s="89"/>
      <c r="J32" s="16"/>
      <c r="K32" s="16"/>
      <c r="L32" s="16"/>
      <c r="M32" s="16"/>
      <c r="N32" s="16"/>
      <c r="O32" s="16"/>
      <c r="P32" s="16"/>
      <c r="Q32" s="13">
        <f t="shared" si="2"/>
        <v>0</v>
      </c>
    </row>
    <row r="33" spans="2:17" x14ac:dyDescent="0.25">
      <c r="B33" s="15">
        <f t="shared" si="1"/>
        <v>25</v>
      </c>
      <c r="C33" s="15"/>
      <c r="D33" s="89"/>
      <c r="E33" s="89"/>
      <c r="F33" s="89"/>
      <c r="G33" s="89"/>
      <c r="H33" s="89"/>
      <c r="I33" s="89"/>
      <c r="J33" s="16"/>
      <c r="K33" s="16"/>
      <c r="L33" s="16"/>
      <c r="M33" s="16"/>
      <c r="N33" s="16"/>
      <c r="O33" s="16"/>
      <c r="P33" s="16"/>
      <c r="Q33" s="13">
        <f t="shared" si="2"/>
        <v>0</v>
      </c>
    </row>
    <row r="34" spans="2:17" x14ac:dyDescent="0.25">
      <c r="B34" s="15">
        <f t="shared" si="1"/>
        <v>26</v>
      </c>
      <c r="C34" s="15"/>
      <c r="D34" s="89"/>
      <c r="E34" s="89"/>
      <c r="F34" s="89"/>
      <c r="G34" s="89"/>
      <c r="H34" s="89"/>
      <c r="I34" s="89"/>
      <c r="J34" s="16"/>
      <c r="K34" s="16"/>
      <c r="L34" s="16"/>
      <c r="M34" s="16"/>
      <c r="N34" s="16"/>
      <c r="O34" s="16"/>
      <c r="P34" s="16"/>
      <c r="Q34" s="13">
        <f t="shared" si="2"/>
        <v>0</v>
      </c>
    </row>
    <row r="35" spans="2:17" x14ac:dyDescent="0.25">
      <c r="B35" s="15">
        <f t="shared" si="1"/>
        <v>27</v>
      </c>
      <c r="C35" s="15"/>
      <c r="D35" s="89"/>
      <c r="E35" s="89"/>
      <c r="F35" s="89"/>
      <c r="G35" s="89"/>
      <c r="H35" s="89"/>
      <c r="I35" s="89"/>
      <c r="J35" s="16"/>
      <c r="K35" s="16"/>
      <c r="L35" s="16"/>
      <c r="M35" s="16"/>
      <c r="N35" s="16"/>
      <c r="O35" s="16"/>
      <c r="P35" s="16"/>
      <c r="Q35" s="13">
        <f t="shared" si="2"/>
        <v>0</v>
      </c>
    </row>
    <row r="36" spans="2:17" x14ac:dyDescent="0.25">
      <c r="B36" s="15">
        <f t="shared" si="1"/>
        <v>28</v>
      </c>
      <c r="C36" s="15"/>
      <c r="D36" s="89"/>
      <c r="E36" s="89"/>
      <c r="F36" s="89"/>
      <c r="G36" s="89"/>
      <c r="H36" s="89"/>
      <c r="I36" s="89"/>
      <c r="J36" s="16"/>
      <c r="K36" s="16"/>
      <c r="L36" s="16"/>
      <c r="M36" s="16"/>
      <c r="N36" s="16"/>
      <c r="O36" s="16"/>
      <c r="P36" s="16"/>
      <c r="Q36" s="13">
        <f t="shared" si="2"/>
        <v>0</v>
      </c>
    </row>
    <row r="37" spans="2:17" x14ac:dyDescent="0.25">
      <c r="B37" s="15">
        <f t="shared" si="1"/>
        <v>29</v>
      </c>
      <c r="C37" s="15"/>
      <c r="D37" s="89"/>
      <c r="E37" s="89"/>
      <c r="F37" s="89"/>
      <c r="G37" s="89"/>
      <c r="H37" s="89"/>
      <c r="I37" s="89"/>
      <c r="J37" s="16"/>
      <c r="K37" s="16"/>
      <c r="L37" s="16"/>
      <c r="M37" s="16"/>
      <c r="N37" s="16"/>
      <c r="O37" s="16"/>
      <c r="P37" s="16"/>
      <c r="Q37" s="13">
        <f t="shared" si="2"/>
        <v>0</v>
      </c>
    </row>
    <row r="38" spans="2:17" x14ac:dyDescent="0.25">
      <c r="B38" s="15">
        <f t="shared" si="1"/>
        <v>30</v>
      </c>
      <c r="C38" s="15"/>
      <c r="D38" s="89"/>
      <c r="E38" s="89"/>
      <c r="F38" s="89"/>
      <c r="G38" s="89"/>
      <c r="H38" s="89"/>
      <c r="I38" s="89"/>
      <c r="J38" s="16"/>
      <c r="K38" s="16"/>
      <c r="L38" s="16"/>
      <c r="M38" s="16"/>
      <c r="N38" s="16"/>
      <c r="O38" s="16"/>
      <c r="P38" s="16"/>
      <c r="Q38" s="13">
        <f t="shared" si="2"/>
        <v>0</v>
      </c>
    </row>
    <row r="39" spans="2:17" x14ac:dyDescent="0.25">
      <c r="B39" s="15">
        <f t="shared" si="1"/>
        <v>31</v>
      </c>
      <c r="C39" s="15"/>
      <c r="D39" s="89"/>
      <c r="E39" s="89"/>
      <c r="F39" s="89"/>
      <c r="G39" s="89"/>
      <c r="H39" s="89"/>
      <c r="I39" s="89"/>
      <c r="J39" s="16"/>
      <c r="K39" s="16"/>
      <c r="L39" s="16"/>
      <c r="M39" s="16"/>
      <c r="N39" s="16"/>
      <c r="O39" s="16"/>
      <c r="P39" s="16"/>
      <c r="Q39" s="13">
        <f t="shared" si="2"/>
        <v>0</v>
      </c>
    </row>
    <row r="40" spans="2:17" x14ac:dyDescent="0.25">
      <c r="B40" s="15">
        <f t="shared" si="1"/>
        <v>32</v>
      </c>
      <c r="C40" s="15"/>
      <c r="D40" s="89"/>
      <c r="E40" s="89"/>
      <c r="F40" s="89"/>
      <c r="G40" s="89"/>
      <c r="H40" s="89"/>
      <c r="I40" s="89"/>
      <c r="J40" s="16"/>
      <c r="K40" s="16"/>
      <c r="L40" s="16"/>
      <c r="M40" s="16"/>
      <c r="N40" s="16"/>
      <c r="O40" s="16"/>
      <c r="P40" s="16"/>
      <c r="Q40" s="13">
        <f t="shared" si="2"/>
        <v>0</v>
      </c>
    </row>
    <row r="41" spans="2:17" x14ac:dyDescent="0.25">
      <c r="B41" s="15">
        <f t="shared" si="1"/>
        <v>33</v>
      </c>
      <c r="C41" s="15"/>
      <c r="D41" s="89"/>
      <c r="E41" s="89"/>
      <c r="F41" s="89"/>
      <c r="G41" s="89"/>
      <c r="H41" s="89"/>
      <c r="I41" s="89"/>
      <c r="J41" s="16"/>
      <c r="K41" s="16"/>
      <c r="L41" s="16"/>
      <c r="M41" s="16"/>
      <c r="N41" s="16"/>
      <c r="O41" s="16"/>
      <c r="P41" s="16"/>
      <c r="Q41" s="13">
        <f t="shared" si="2"/>
        <v>0</v>
      </c>
    </row>
    <row r="42" spans="2:17" x14ac:dyDescent="0.25">
      <c r="B42" s="15">
        <f t="shared" si="1"/>
        <v>34</v>
      </c>
      <c r="C42" s="15"/>
      <c r="D42" s="89"/>
      <c r="E42" s="89"/>
      <c r="F42" s="89"/>
      <c r="G42" s="89"/>
      <c r="H42" s="89"/>
      <c r="I42" s="89"/>
      <c r="J42" s="16"/>
      <c r="K42" s="16"/>
      <c r="L42" s="16"/>
      <c r="M42" s="16"/>
      <c r="N42" s="16"/>
      <c r="O42" s="16"/>
      <c r="P42" s="16"/>
      <c r="Q42" s="13">
        <f t="shared" si="2"/>
        <v>0</v>
      </c>
    </row>
    <row r="43" spans="2:17" x14ac:dyDescent="0.25">
      <c r="B43" s="15">
        <f t="shared" si="1"/>
        <v>35</v>
      </c>
      <c r="C43" s="15"/>
      <c r="D43" s="89"/>
      <c r="E43" s="89"/>
      <c r="F43" s="89"/>
      <c r="G43" s="89"/>
      <c r="H43" s="89"/>
      <c r="I43" s="89"/>
      <c r="J43" s="16"/>
      <c r="K43" s="16"/>
      <c r="L43" s="16"/>
      <c r="M43" s="16"/>
      <c r="N43" s="16"/>
      <c r="O43" s="16"/>
      <c r="P43" s="16"/>
      <c r="Q43" s="13">
        <f t="shared" si="2"/>
        <v>0</v>
      </c>
    </row>
    <row r="44" spans="2:17" x14ac:dyDescent="0.25">
      <c r="B44" s="15">
        <f t="shared" si="1"/>
        <v>36</v>
      </c>
      <c r="C44" s="15"/>
      <c r="D44" s="89"/>
      <c r="E44" s="89"/>
      <c r="F44" s="89"/>
      <c r="G44" s="89"/>
      <c r="H44" s="89"/>
      <c r="I44" s="89"/>
      <c r="J44" s="16"/>
      <c r="K44" s="16"/>
      <c r="L44" s="16"/>
      <c r="M44" s="16"/>
      <c r="N44" s="16"/>
      <c r="O44" s="16"/>
      <c r="P44" s="16"/>
      <c r="Q44" s="13">
        <f t="shared" si="2"/>
        <v>0</v>
      </c>
    </row>
    <row r="45" spans="2:17" x14ac:dyDescent="0.25">
      <c r="B45" s="15">
        <f t="shared" si="1"/>
        <v>37</v>
      </c>
      <c r="C45" s="8"/>
      <c r="D45" s="89"/>
      <c r="E45" s="89"/>
      <c r="F45" s="89"/>
      <c r="G45" s="89"/>
      <c r="H45" s="89"/>
      <c r="I45" s="89"/>
      <c r="J45" s="16"/>
      <c r="K45" s="16"/>
      <c r="L45" s="16"/>
      <c r="M45" s="16"/>
      <c r="N45" s="16"/>
      <c r="O45" s="16"/>
      <c r="P45" s="16"/>
      <c r="Q45" s="13">
        <f t="shared" si="2"/>
        <v>0</v>
      </c>
    </row>
    <row r="46" spans="2:17" x14ac:dyDescent="0.25">
      <c r="B46" s="15">
        <f t="shared" si="1"/>
        <v>38</v>
      </c>
      <c r="C46" s="8"/>
      <c r="D46" s="89"/>
      <c r="E46" s="89"/>
      <c r="F46" s="89"/>
      <c r="G46" s="89"/>
      <c r="H46" s="89"/>
      <c r="I46" s="89"/>
      <c r="J46" s="16"/>
      <c r="K46" s="16"/>
      <c r="L46" s="16"/>
      <c r="M46" s="16"/>
      <c r="N46" s="16"/>
      <c r="O46" s="16"/>
      <c r="P46" s="16"/>
      <c r="Q46" s="13">
        <f t="shared" si="2"/>
        <v>0</v>
      </c>
    </row>
    <row r="47" spans="2:17" x14ac:dyDescent="0.25">
      <c r="B47" s="15">
        <f t="shared" si="1"/>
        <v>39</v>
      </c>
      <c r="C47" s="8"/>
      <c r="D47" s="89"/>
      <c r="E47" s="89"/>
      <c r="F47" s="89"/>
      <c r="G47" s="89"/>
      <c r="H47" s="89"/>
      <c r="I47" s="89"/>
      <c r="J47" s="16"/>
      <c r="K47" s="16"/>
      <c r="L47" s="16"/>
      <c r="M47" s="16"/>
      <c r="N47" s="16"/>
      <c r="O47" s="16"/>
      <c r="P47" s="16"/>
      <c r="Q47" s="13">
        <f t="shared" si="2"/>
        <v>0</v>
      </c>
    </row>
    <row r="48" spans="2:17" x14ac:dyDescent="0.25">
      <c r="B48" s="15">
        <f t="shared" si="1"/>
        <v>40</v>
      </c>
      <c r="C48" s="8"/>
      <c r="D48" s="89"/>
      <c r="E48" s="89"/>
      <c r="F48" s="89"/>
      <c r="G48" s="89"/>
      <c r="H48" s="89"/>
      <c r="I48" s="89"/>
      <c r="J48" s="16"/>
      <c r="K48" s="16"/>
      <c r="L48" s="16"/>
      <c r="M48" s="16"/>
      <c r="N48" s="16"/>
      <c r="O48" s="16"/>
      <c r="P48" s="16"/>
      <c r="Q48" s="13">
        <f t="shared" si="2"/>
        <v>0</v>
      </c>
    </row>
    <row r="49" spans="3:17" x14ac:dyDescent="0.25">
      <c r="C49" s="90"/>
      <c r="D49" s="90"/>
      <c r="E49" s="14"/>
      <c r="H49" s="91" t="s">
        <v>19</v>
      </c>
      <c r="I49" s="91"/>
      <c r="J49" s="19">
        <f t="shared" ref="J49:Q49" si="3">COUNTIF(J9:J48,"&gt;=70")</f>
        <v>17</v>
      </c>
      <c r="K49" s="19">
        <f t="shared" si="3"/>
        <v>13</v>
      </c>
      <c r="L49" s="19">
        <f t="shared" si="3"/>
        <v>16</v>
      </c>
      <c r="M49" s="19">
        <f t="shared" si="3"/>
        <v>13</v>
      </c>
      <c r="N49" s="19">
        <f t="shared" si="3"/>
        <v>18</v>
      </c>
      <c r="O49" s="19">
        <f t="shared" si="3"/>
        <v>0</v>
      </c>
      <c r="P49" s="19">
        <f t="shared" si="3"/>
        <v>0</v>
      </c>
      <c r="Q49" s="23">
        <f t="shared" si="3"/>
        <v>11</v>
      </c>
    </row>
    <row r="50" spans="3:17" x14ac:dyDescent="0.25">
      <c r="C50" s="90"/>
      <c r="D50" s="90"/>
      <c r="E50" s="18"/>
      <c r="H50" s="92" t="s">
        <v>20</v>
      </c>
      <c r="I50" s="92"/>
      <c r="J50" s="20">
        <f t="shared" ref="J50:Q50" si="4">COUNTIF(J9:J48,"&lt;70")</f>
        <v>3</v>
      </c>
      <c r="K50" s="20">
        <f t="shared" si="4"/>
        <v>7</v>
      </c>
      <c r="L50" s="20">
        <f t="shared" si="4"/>
        <v>4</v>
      </c>
      <c r="M50" s="20">
        <f t="shared" si="4"/>
        <v>7</v>
      </c>
      <c r="N50" s="20">
        <f t="shared" si="4"/>
        <v>2</v>
      </c>
      <c r="O50" s="20">
        <f t="shared" si="4"/>
        <v>20</v>
      </c>
      <c r="P50" s="20">
        <f t="shared" si="4"/>
        <v>20</v>
      </c>
      <c r="Q50" s="20">
        <f t="shared" si="4"/>
        <v>29</v>
      </c>
    </row>
    <row r="51" spans="3:17" x14ac:dyDescent="0.25">
      <c r="C51" s="90"/>
      <c r="D51" s="90"/>
      <c r="E51" s="90"/>
      <c r="H51" s="92" t="s">
        <v>21</v>
      </c>
      <c r="I51" s="92"/>
      <c r="J51" s="20">
        <f t="shared" ref="J51:Q51" si="5">COUNT(J9:J48)</f>
        <v>20</v>
      </c>
      <c r="K51" s="20">
        <f t="shared" si="5"/>
        <v>20</v>
      </c>
      <c r="L51" s="20">
        <f t="shared" si="5"/>
        <v>20</v>
      </c>
      <c r="M51" s="20">
        <f t="shared" si="5"/>
        <v>20</v>
      </c>
      <c r="N51" s="20">
        <f t="shared" si="5"/>
        <v>20</v>
      </c>
      <c r="O51" s="20">
        <f t="shared" si="5"/>
        <v>20</v>
      </c>
      <c r="P51" s="20">
        <f t="shared" si="5"/>
        <v>20</v>
      </c>
      <c r="Q51" s="20">
        <f t="shared" si="5"/>
        <v>40</v>
      </c>
    </row>
    <row r="52" spans="3:17" x14ac:dyDescent="0.25">
      <c r="C52" s="90"/>
      <c r="D52" s="90"/>
      <c r="E52" s="14"/>
      <c r="F52" s="11"/>
      <c r="H52" s="95" t="s">
        <v>16</v>
      </c>
      <c r="I52" s="95"/>
      <c r="J52" s="21">
        <f>J49/J51</f>
        <v>0.85</v>
      </c>
      <c r="K52" s="22">
        <f t="shared" ref="K52:Q52" si="6">K49/K51</f>
        <v>0.65</v>
      </c>
      <c r="L52" s="22">
        <f t="shared" si="6"/>
        <v>0.8</v>
      </c>
      <c r="M52" s="22">
        <f t="shared" si="6"/>
        <v>0.65</v>
      </c>
      <c r="N52" s="22">
        <f t="shared" si="6"/>
        <v>0.9</v>
      </c>
      <c r="O52" s="22">
        <f t="shared" si="6"/>
        <v>0</v>
      </c>
      <c r="P52" s="22">
        <f t="shared" si="6"/>
        <v>0</v>
      </c>
      <c r="Q52" s="22">
        <f t="shared" si="6"/>
        <v>0.27500000000000002</v>
      </c>
    </row>
    <row r="53" spans="3:17" x14ac:dyDescent="0.25">
      <c r="C53" s="90"/>
      <c r="D53" s="90"/>
      <c r="E53" s="14"/>
      <c r="F53" s="11"/>
      <c r="H53" s="95" t="s">
        <v>17</v>
      </c>
      <c r="I53" s="95"/>
      <c r="J53" s="21">
        <f>J50/J51</f>
        <v>0.15</v>
      </c>
      <c r="K53" s="21">
        <f t="shared" ref="K53:Q53" si="7">K50/K51</f>
        <v>0.35</v>
      </c>
      <c r="L53" s="22">
        <f t="shared" si="7"/>
        <v>0.2</v>
      </c>
      <c r="M53" s="22">
        <f t="shared" si="7"/>
        <v>0.35</v>
      </c>
      <c r="N53" s="22">
        <f t="shared" si="7"/>
        <v>0.1</v>
      </c>
      <c r="O53" s="22">
        <f t="shared" si="7"/>
        <v>1</v>
      </c>
      <c r="P53" s="22">
        <f t="shared" si="7"/>
        <v>1</v>
      </c>
      <c r="Q53" s="22">
        <f t="shared" si="7"/>
        <v>0.72499999999999998</v>
      </c>
    </row>
    <row r="54" spans="3:17" x14ac:dyDescent="0.25">
      <c r="C54" s="90"/>
      <c r="D54" s="90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93" t="s">
        <v>24</v>
      </c>
      <c r="K56" s="93"/>
      <c r="L56" s="93"/>
      <c r="M56" s="93"/>
      <c r="N56" s="93"/>
      <c r="O56" s="93"/>
      <c r="P56" s="93"/>
    </row>
    <row r="57" spans="3:17" x14ac:dyDescent="0.25">
      <c r="J57" s="94" t="s">
        <v>18</v>
      </c>
      <c r="K57" s="94"/>
      <c r="L57" s="94"/>
      <c r="M57" s="94"/>
      <c r="N57" s="94"/>
      <c r="O57" s="94"/>
      <c r="P57" s="94"/>
    </row>
  </sheetData>
  <mergeCells count="42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6:G6"/>
    <mergeCell ref="I6:J6"/>
    <mergeCell ref="K6:P6"/>
    <mergeCell ref="D8:I8"/>
    <mergeCell ref="D37:I37"/>
    <mergeCell ref="D29:I29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conditionalFormatting sqref="M10:M12 M14:M28">
    <cfRule type="cellIs" dxfId="18" priority="2" operator="greaterThan">
      <formula>69</formula>
    </cfRule>
  </conditionalFormatting>
  <conditionalFormatting sqref="N10:N12 N14:N28">
    <cfRule type="cellIs" dxfId="17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topLeftCell="D9" zoomScale="136" zoomScaleNormal="84" workbookViewId="0">
      <selection activeCell="N11" sqref="N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7"/>
      <c r="R3" s="17"/>
    </row>
    <row r="4" spans="2:18" x14ac:dyDescent="0.25">
      <c r="C4" t="s">
        <v>0</v>
      </c>
      <c r="D4" s="83" t="s">
        <v>70</v>
      </c>
      <c r="E4" s="83"/>
      <c r="F4" s="83"/>
      <c r="G4" s="83"/>
      <c r="I4" t="s">
        <v>1</v>
      </c>
      <c r="J4" s="84" t="s">
        <v>181</v>
      </c>
      <c r="K4" s="84"/>
      <c r="M4" t="s">
        <v>2</v>
      </c>
      <c r="N4" s="85">
        <v>45264</v>
      </c>
      <c r="O4" s="85"/>
    </row>
    <row r="5" spans="2:18" ht="6.75" customHeight="1" x14ac:dyDescent="0.25"/>
    <row r="6" spans="2:18" x14ac:dyDescent="0.25">
      <c r="C6" t="s">
        <v>3</v>
      </c>
      <c r="D6" s="84" t="s">
        <v>71</v>
      </c>
      <c r="E6" s="84"/>
      <c r="F6" s="84"/>
      <c r="G6" s="84"/>
      <c r="I6" s="86" t="s">
        <v>22</v>
      </c>
      <c r="J6" s="86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88"/>
      <c r="I8" s="88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15">
        <v>1</v>
      </c>
      <c r="C9" s="25" t="s">
        <v>54</v>
      </c>
      <c r="D9" s="96" t="s">
        <v>42</v>
      </c>
      <c r="E9" s="97"/>
      <c r="F9" s="97"/>
      <c r="G9" s="97"/>
      <c r="H9" s="97"/>
      <c r="I9" s="98"/>
      <c r="J9" s="38">
        <v>84</v>
      </c>
      <c r="K9" s="38">
        <v>94</v>
      </c>
      <c r="L9" s="38">
        <v>86</v>
      </c>
      <c r="M9" s="38">
        <v>92</v>
      </c>
      <c r="N9" s="38">
        <v>74</v>
      </c>
      <c r="O9" s="16">
        <v>0</v>
      </c>
      <c r="P9" s="16">
        <v>0</v>
      </c>
      <c r="Q9" s="13">
        <f>SUM(J9:P9)/5</f>
        <v>86</v>
      </c>
    </row>
    <row r="10" spans="2:18" x14ac:dyDescent="0.25">
      <c r="B10" s="15">
        <f>B9+1</f>
        <v>2</v>
      </c>
      <c r="C10" s="25" t="s">
        <v>55</v>
      </c>
      <c r="D10" s="96" t="s">
        <v>43</v>
      </c>
      <c r="E10" s="97"/>
      <c r="F10" s="97"/>
      <c r="G10" s="97"/>
      <c r="H10" s="97"/>
      <c r="I10" s="98"/>
      <c r="J10" s="38">
        <v>0</v>
      </c>
      <c r="K10" s="38">
        <v>0</v>
      </c>
      <c r="L10" s="38">
        <v>0</v>
      </c>
      <c r="M10" s="107">
        <v>0</v>
      </c>
      <c r="N10" s="38">
        <v>74</v>
      </c>
      <c r="O10" s="16">
        <v>0</v>
      </c>
      <c r="P10" s="16">
        <v>0</v>
      </c>
      <c r="Q10" s="13">
        <f t="shared" ref="Q10:Q21" si="0">SUM(J10:P10)/5</f>
        <v>14.8</v>
      </c>
    </row>
    <row r="11" spans="2:18" x14ac:dyDescent="0.25">
      <c r="B11" s="15">
        <f t="shared" ref="B11:B48" si="1">B10+1</f>
        <v>3</v>
      </c>
      <c r="C11" s="25" t="s">
        <v>56</v>
      </c>
      <c r="D11" s="96" t="s">
        <v>44</v>
      </c>
      <c r="E11" s="97"/>
      <c r="F11" s="97"/>
      <c r="G11" s="97"/>
      <c r="H11" s="97"/>
      <c r="I11" s="98"/>
      <c r="J11" s="38">
        <v>0</v>
      </c>
      <c r="K11" s="38">
        <v>76</v>
      </c>
      <c r="L11" s="38">
        <v>87</v>
      </c>
      <c r="M11" s="38">
        <v>90</v>
      </c>
      <c r="N11" s="38">
        <v>82</v>
      </c>
      <c r="O11" s="16">
        <v>0</v>
      </c>
      <c r="P11" s="16">
        <v>0</v>
      </c>
      <c r="Q11" s="13">
        <f t="shared" si="0"/>
        <v>67</v>
      </c>
    </row>
    <row r="12" spans="2:18" x14ac:dyDescent="0.25">
      <c r="B12" s="15">
        <f t="shared" si="1"/>
        <v>4</v>
      </c>
      <c r="C12" s="25" t="s">
        <v>57</v>
      </c>
      <c r="D12" s="96" t="s">
        <v>45</v>
      </c>
      <c r="E12" s="97"/>
      <c r="F12" s="97"/>
      <c r="G12" s="97"/>
      <c r="H12" s="97"/>
      <c r="I12" s="98"/>
      <c r="J12" s="38">
        <v>84</v>
      </c>
      <c r="K12" s="38">
        <v>94</v>
      </c>
      <c r="L12" s="38">
        <v>86</v>
      </c>
      <c r="M12" s="38">
        <v>94</v>
      </c>
      <c r="N12" s="38">
        <v>74</v>
      </c>
      <c r="O12" s="16">
        <v>0</v>
      </c>
      <c r="P12" s="16">
        <v>0</v>
      </c>
      <c r="Q12" s="13">
        <f t="shared" si="0"/>
        <v>86.4</v>
      </c>
    </row>
    <row r="13" spans="2:18" x14ac:dyDescent="0.25">
      <c r="B13" s="15">
        <f t="shared" si="1"/>
        <v>5</v>
      </c>
      <c r="C13" s="25" t="s">
        <v>58</v>
      </c>
      <c r="D13" s="96" t="s">
        <v>46</v>
      </c>
      <c r="E13" s="97"/>
      <c r="F13" s="97"/>
      <c r="G13" s="97"/>
      <c r="H13" s="97"/>
      <c r="I13" s="98"/>
      <c r="J13" s="38">
        <v>84</v>
      </c>
      <c r="K13" s="38">
        <v>95</v>
      </c>
      <c r="L13" s="38">
        <v>87</v>
      </c>
      <c r="M13" s="38">
        <v>90</v>
      </c>
      <c r="N13" s="38">
        <v>82</v>
      </c>
      <c r="O13" s="16">
        <v>0</v>
      </c>
      <c r="P13" s="16">
        <v>0</v>
      </c>
      <c r="Q13" s="13">
        <f t="shared" si="0"/>
        <v>87.6</v>
      </c>
    </row>
    <row r="14" spans="2:18" x14ac:dyDescent="0.25">
      <c r="B14" s="15">
        <f t="shared" si="1"/>
        <v>6</v>
      </c>
      <c r="C14" s="25" t="s">
        <v>59</v>
      </c>
      <c r="D14" s="96" t="s">
        <v>47</v>
      </c>
      <c r="E14" s="97"/>
      <c r="F14" s="97"/>
      <c r="G14" s="97"/>
      <c r="H14" s="97"/>
      <c r="I14" s="98"/>
      <c r="J14" s="38">
        <v>84</v>
      </c>
      <c r="K14" s="38">
        <v>95</v>
      </c>
      <c r="L14" s="38">
        <v>93</v>
      </c>
      <c r="M14" s="38">
        <v>100</v>
      </c>
      <c r="N14" s="38">
        <v>74</v>
      </c>
      <c r="O14" s="16">
        <v>0</v>
      </c>
      <c r="P14" s="16">
        <v>0</v>
      </c>
      <c r="Q14" s="13">
        <f t="shared" si="0"/>
        <v>89.2</v>
      </c>
    </row>
    <row r="15" spans="2:18" x14ac:dyDescent="0.25">
      <c r="B15" s="15">
        <f t="shared" si="1"/>
        <v>7</v>
      </c>
      <c r="C15" s="25" t="s">
        <v>60</v>
      </c>
      <c r="D15" s="96" t="s">
        <v>48</v>
      </c>
      <c r="E15" s="97"/>
      <c r="F15" s="97"/>
      <c r="G15" s="97"/>
      <c r="H15" s="97"/>
      <c r="I15" s="98"/>
      <c r="J15" s="38">
        <v>0</v>
      </c>
      <c r="K15" s="38">
        <v>0</v>
      </c>
      <c r="L15" s="38">
        <v>0</v>
      </c>
      <c r="M15" s="107">
        <v>0</v>
      </c>
      <c r="N15" s="38">
        <v>74</v>
      </c>
      <c r="O15" s="16">
        <v>0</v>
      </c>
      <c r="P15" s="16">
        <v>0</v>
      </c>
      <c r="Q15" s="13">
        <f t="shared" si="0"/>
        <v>14.8</v>
      </c>
    </row>
    <row r="16" spans="2:18" x14ac:dyDescent="0.25">
      <c r="B16" s="15">
        <f t="shared" si="1"/>
        <v>8</v>
      </c>
      <c r="C16" s="26" t="s">
        <v>40</v>
      </c>
      <c r="D16" t="s">
        <v>68</v>
      </c>
      <c r="J16" s="38">
        <v>0</v>
      </c>
      <c r="K16" s="38">
        <v>0</v>
      </c>
      <c r="L16" s="38">
        <v>0</v>
      </c>
      <c r="M16" s="107">
        <v>0</v>
      </c>
      <c r="N16" s="38">
        <v>72</v>
      </c>
      <c r="O16" s="16">
        <v>0</v>
      </c>
      <c r="P16" s="16">
        <v>0</v>
      </c>
      <c r="Q16" s="13">
        <f t="shared" si="0"/>
        <v>14.4</v>
      </c>
    </row>
    <row r="17" spans="2:17" x14ac:dyDescent="0.25">
      <c r="B17" s="15">
        <f t="shared" si="1"/>
        <v>9</v>
      </c>
      <c r="C17" s="25" t="s">
        <v>61</v>
      </c>
      <c r="D17" s="96" t="s">
        <v>53</v>
      </c>
      <c r="E17" s="97"/>
      <c r="F17" s="97"/>
      <c r="G17" s="97"/>
      <c r="H17" s="97"/>
      <c r="I17" s="98"/>
      <c r="J17" s="38">
        <v>84</v>
      </c>
      <c r="K17" s="38">
        <v>92</v>
      </c>
      <c r="L17" s="38">
        <v>93</v>
      </c>
      <c r="M17" s="38">
        <v>100</v>
      </c>
      <c r="N17" s="38">
        <v>74</v>
      </c>
      <c r="O17" s="16">
        <v>0</v>
      </c>
      <c r="P17" s="16">
        <v>0</v>
      </c>
      <c r="Q17" s="13">
        <f t="shared" si="0"/>
        <v>88.6</v>
      </c>
    </row>
    <row r="18" spans="2:17" x14ac:dyDescent="0.25">
      <c r="B18" s="15">
        <f t="shared" si="1"/>
        <v>10</v>
      </c>
      <c r="C18" s="28" t="s">
        <v>62</v>
      </c>
      <c r="D18" s="28" t="s">
        <v>49</v>
      </c>
      <c r="E18" s="29"/>
      <c r="F18" s="29"/>
      <c r="G18" s="29"/>
      <c r="H18" s="29"/>
      <c r="I18" s="30"/>
      <c r="J18" s="38">
        <v>84</v>
      </c>
      <c r="K18" s="38">
        <v>95</v>
      </c>
      <c r="L18" s="38">
        <v>93</v>
      </c>
      <c r="M18" s="38">
        <v>100</v>
      </c>
      <c r="N18" s="38">
        <v>74</v>
      </c>
      <c r="O18" s="16">
        <v>0</v>
      </c>
      <c r="P18" s="16">
        <v>0</v>
      </c>
      <c r="Q18" s="13">
        <f t="shared" si="0"/>
        <v>89.2</v>
      </c>
    </row>
    <row r="19" spans="2:17" x14ac:dyDescent="0.25">
      <c r="B19" s="15">
        <f t="shared" si="1"/>
        <v>11</v>
      </c>
      <c r="C19" s="25" t="s">
        <v>63</v>
      </c>
      <c r="D19" s="96" t="s">
        <v>50</v>
      </c>
      <c r="E19" s="97"/>
      <c r="F19" s="97"/>
      <c r="G19" s="97"/>
      <c r="H19" s="97"/>
      <c r="I19" s="98"/>
      <c r="J19" s="38">
        <v>87</v>
      </c>
      <c r="K19" s="38">
        <v>96</v>
      </c>
      <c r="L19" s="38">
        <v>87</v>
      </c>
      <c r="M19" s="38">
        <v>90</v>
      </c>
      <c r="N19" s="38">
        <v>82</v>
      </c>
      <c r="O19" s="16">
        <v>0</v>
      </c>
      <c r="P19" s="16">
        <v>0</v>
      </c>
      <c r="Q19" s="13">
        <f t="shared" si="0"/>
        <v>88.4</v>
      </c>
    </row>
    <row r="20" spans="2:17" x14ac:dyDescent="0.25">
      <c r="B20" s="15">
        <f t="shared" si="1"/>
        <v>12</v>
      </c>
      <c r="C20" s="25" t="s">
        <v>64</v>
      </c>
      <c r="D20" s="96" t="s">
        <v>51</v>
      </c>
      <c r="E20" s="97"/>
      <c r="F20" s="97"/>
      <c r="G20" s="97"/>
      <c r="H20" s="97"/>
      <c r="I20" s="98"/>
      <c r="J20" s="38">
        <v>0</v>
      </c>
      <c r="K20" s="38">
        <v>95</v>
      </c>
      <c r="L20" s="38">
        <v>88</v>
      </c>
      <c r="M20" s="38">
        <v>100</v>
      </c>
      <c r="N20" s="38">
        <v>74</v>
      </c>
      <c r="O20" s="16">
        <v>0</v>
      </c>
      <c r="P20" s="16">
        <v>0</v>
      </c>
      <c r="Q20" s="13">
        <f t="shared" si="0"/>
        <v>71.400000000000006</v>
      </c>
    </row>
    <row r="21" spans="2:17" x14ac:dyDescent="0.25">
      <c r="B21" s="15">
        <f t="shared" si="1"/>
        <v>13</v>
      </c>
      <c r="C21" s="28" t="s">
        <v>66</v>
      </c>
      <c r="D21" s="96" t="s">
        <v>52</v>
      </c>
      <c r="E21" s="97"/>
      <c r="F21" s="97"/>
      <c r="G21" s="97"/>
      <c r="H21" s="97"/>
      <c r="I21" s="98"/>
      <c r="J21" s="38">
        <v>84</v>
      </c>
      <c r="K21" s="38">
        <v>95</v>
      </c>
      <c r="L21" s="38">
        <v>87</v>
      </c>
      <c r="M21" s="38">
        <v>90</v>
      </c>
      <c r="N21" s="38">
        <v>82</v>
      </c>
      <c r="O21" s="16">
        <v>0</v>
      </c>
      <c r="P21" s="16">
        <v>0</v>
      </c>
      <c r="Q21" s="13">
        <f t="shared" si="0"/>
        <v>87.6</v>
      </c>
    </row>
    <row r="22" spans="2:17" x14ac:dyDescent="0.25">
      <c r="B22" s="15">
        <f t="shared" si="1"/>
        <v>14</v>
      </c>
      <c r="C22" s="28"/>
      <c r="D22" s="96"/>
      <c r="E22" s="97"/>
      <c r="F22" s="97"/>
      <c r="G22" s="97"/>
      <c r="H22" s="97"/>
      <c r="I22" s="98"/>
      <c r="J22" s="24"/>
      <c r="K22" s="16"/>
      <c r="L22" s="16"/>
      <c r="M22" s="16"/>
      <c r="N22" s="16"/>
      <c r="O22" s="16"/>
      <c r="P22" s="16"/>
      <c r="Q22" s="13">
        <f t="shared" ref="Q10:Q48" si="2">SUM(J22:P22)/7</f>
        <v>0</v>
      </c>
    </row>
    <row r="23" spans="2:17" x14ac:dyDescent="0.25">
      <c r="B23" s="15">
        <f t="shared" si="1"/>
        <v>15</v>
      </c>
      <c r="C23" s="28"/>
      <c r="D23" s="96"/>
      <c r="E23" s="97"/>
      <c r="F23" s="97"/>
      <c r="G23" s="97"/>
      <c r="H23" s="97"/>
      <c r="I23" s="98"/>
      <c r="J23" s="24"/>
      <c r="K23" s="16"/>
      <c r="L23" s="16"/>
      <c r="M23" s="16"/>
      <c r="N23" s="16"/>
      <c r="O23" s="16"/>
      <c r="P23" s="16"/>
      <c r="Q23" s="13">
        <f t="shared" si="2"/>
        <v>0</v>
      </c>
    </row>
    <row r="24" spans="2:17" x14ac:dyDescent="0.25">
      <c r="B24" s="15">
        <f t="shared" si="1"/>
        <v>16</v>
      </c>
      <c r="C24" s="28"/>
      <c r="D24" s="96"/>
      <c r="E24" s="97"/>
      <c r="F24" s="97"/>
      <c r="G24" s="97"/>
      <c r="H24" s="97"/>
      <c r="I24" s="98"/>
      <c r="J24" s="24"/>
      <c r="K24" s="16"/>
      <c r="L24" s="16"/>
      <c r="M24" s="16"/>
      <c r="N24" s="16"/>
      <c r="O24" s="16"/>
      <c r="P24" s="16"/>
      <c r="Q24" s="13">
        <f t="shared" si="2"/>
        <v>0</v>
      </c>
    </row>
    <row r="25" spans="2:17" x14ac:dyDescent="0.25">
      <c r="B25" s="15">
        <f t="shared" si="1"/>
        <v>17</v>
      </c>
      <c r="C25" s="25"/>
      <c r="D25" s="96"/>
      <c r="E25" s="97"/>
      <c r="F25" s="97"/>
      <c r="G25" s="97"/>
      <c r="H25" s="97"/>
      <c r="I25" s="98"/>
      <c r="J25" s="24"/>
      <c r="K25" s="16"/>
      <c r="L25" s="16"/>
      <c r="M25" s="16"/>
      <c r="N25" s="16"/>
      <c r="O25" s="16"/>
      <c r="P25" s="16"/>
      <c r="Q25" s="13">
        <f t="shared" si="2"/>
        <v>0</v>
      </c>
    </row>
    <row r="26" spans="2:17" x14ac:dyDescent="0.25">
      <c r="B26" s="15">
        <f t="shared" si="1"/>
        <v>18</v>
      </c>
      <c r="C26" s="15"/>
      <c r="D26" s="89"/>
      <c r="E26" s="89"/>
      <c r="F26" s="89"/>
      <c r="G26" s="89"/>
      <c r="H26" s="89"/>
      <c r="I26" s="89"/>
      <c r="J26" s="16"/>
      <c r="K26" s="16"/>
      <c r="L26" s="16"/>
      <c r="M26" s="16"/>
      <c r="N26" s="16"/>
      <c r="O26" s="16"/>
      <c r="P26" s="16"/>
      <c r="Q26" s="13">
        <f t="shared" si="2"/>
        <v>0</v>
      </c>
    </row>
    <row r="27" spans="2:17" x14ac:dyDescent="0.25">
      <c r="B27" s="15">
        <f t="shared" si="1"/>
        <v>19</v>
      </c>
      <c r="C27" s="15"/>
      <c r="D27" s="89"/>
      <c r="E27" s="89"/>
      <c r="F27" s="89"/>
      <c r="G27" s="89"/>
      <c r="H27" s="89"/>
      <c r="I27" s="89"/>
      <c r="J27" s="16"/>
      <c r="K27" s="16"/>
      <c r="L27" s="16"/>
      <c r="M27" s="16"/>
      <c r="N27" s="16"/>
      <c r="O27" s="16"/>
      <c r="P27" s="16"/>
      <c r="Q27" s="13">
        <f t="shared" si="2"/>
        <v>0</v>
      </c>
    </row>
    <row r="28" spans="2:17" x14ac:dyDescent="0.25">
      <c r="B28" s="15">
        <f t="shared" si="1"/>
        <v>20</v>
      </c>
      <c r="C28" s="15"/>
      <c r="D28" s="89"/>
      <c r="E28" s="89"/>
      <c r="F28" s="89"/>
      <c r="G28" s="89"/>
      <c r="H28" s="89"/>
      <c r="I28" s="89"/>
      <c r="J28" s="16"/>
      <c r="K28" s="16"/>
      <c r="L28" s="16"/>
      <c r="M28" s="16"/>
      <c r="N28" s="16"/>
      <c r="O28" s="16"/>
      <c r="P28" s="16"/>
      <c r="Q28" s="13">
        <f t="shared" si="2"/>
        <v>0</v>
      </c>
    </row>
    <row r="29" spans="2:17" x14ac:dyDescent="0.25">
      <c r="B29" s="15">
        <f t="shared" si="1"/>
        <v>21</v>
      </c>
      <c r="C29" s="15"/>
      <c r="D29" s="89"/>
      <c r="E29" s="89"/>
      <c r="F29" s="89"/>
      <c r="G29" s="89"/>
      <c r="H29" s="89"/>
      <c r="I29" s="89"/>
      <c r="J29" s="16"/>
      <c r="K29" s="16"/>
      <c r="L29" s="16"/>
      <c r="M29" s="16"/>
      <c r="N29" s="16"/>
      <c r="O29" s="16"/>
      <c r="P29" s="16"/>
      <c r="Q29" s="13">
        <f t="shared" si="2"/>
        <v>0</v>
      </c>
    </row>
    <row r="30" spans="2:17" x14ac:dyDescent="0.25">
      <c r="B30" s="15">
        <f t="shared" si="1"/>
        <v>22</v>
      </c>
      <c r="C30" s="15"/>
      <c r="D30" s="89"/>
      <c r="E30" s="89"/>
      <c r="F30" s="89"/>
      <c r="G30" s="89"/>
      <c r="H30" s="89"/>
      <c r="I30" s="89"/>
      <c r="J30" s="16"/>
      <c r="K30" s="16"/>
      <c r="L30" s="16"/>
      <c r="M30" s="16"/>
      <c r="N30" s="16"/>
      <c r="O30" s="16"/>
      <c r="P30" s="16"/>
      <c r="Q30" s="13">
        <f t="shared" si="2"/>
        <v>0</v>
      </c>
    </row>
    <row r="31" spans="2:17" x14ac:dyDescent="0.25">
      <c r="B31" s="15">
        <f t="shared" si="1"/>
        <v>23</v>
      </c>
      <c r="C31" s="15"/>
      <c r="D31" s="89"/>
      <c r="E31" s="89"/>
      <c r="F31" s="89"/>
      <c r="G31" s="89"/>
      <c r="H31" s="89"/>
      <c r="I31" s="89"/>
      <c r="J31" s="16"/>
      <c r="K31" s="16"/>
      <c r="L31" s="16"/>
      <c r="M31" s="16"/>
      <c r="N31" s="16"/>
      <c r="O31" s="16"/>
      <c r="P31" s="16"/>
      <c r="Q31" s="13">
        <f t="shared" si="2"/>
        <v>0</v>
      </c>
    </row>
    <row r="32" spans="2:17" x14ac:dyDescent="0.25">
      <c r="B32" s="15">
        <f t="shared" si="1"/>
        <v>24</v>
      </c>
      <c r="C32" s="15"/>
      <c r="D32" s="89"/>
      <c r="E32" s="89"/>
      <c r="F32" s="89"/>
      <c r="G32" s="89"/>
      <c r="H32" s="89"/>
      <c r="I32" s="89"/>
      <c r="J32" s="16"/>
      <c r="K32" s="16"/>
      <c r="L32" s="16"/>
      <c r="M32" s="16"/>
      <c r="N32" s="16"/>
      <c r="O32" s="16"/>
      <c r="P32" s="16"/>
      <c r="Q32" s="13">
        <f t="shared" si="2"/>
        <v>0</v>
      </c>
    </row>
    <row r="33" spans="2:17" x14ac:dyDescent="0.25">
      <c r="B33" s="15">
        <f t="shared" si="1"/>
        <v>25</v>
      </c>
      <c r="C33" s="15"/>
      <c r="D33" s="89"/>
      <c r="E33" s="89"/>
      <c r="F33" s="89"/>
      <c r="G33" s="89"/>
      <c r="H33" s="89"/>
      <c r="I33" s="89"/>
      <c r="J33" s="16"/>
      <c r="K33" s="16"/>
      <c r="L33" s="16"/>
      <c r="M33" s="16"/>
      <c r="N33" s="16"/>
      <c r="O33" s="16"/>
      <c r="P33" s="16"/>
      <c r="Q33" s="13">
        <f t="shared" si="2"/>
        <v>0</v>
      </c>
    </row>
    <row r="34" spans="2:17" x14ac:dyDescent="0.25">
      <c r="B34" s="15">
        <f t="shared" si="1"/>
        <v>26</v>
      </c>
      <c r="C34" s="15"/>
      <c r="D34" s="89"/>
      <c r="E34" s="89"/>
      <c r="F34" s="89"/>
      <c r="G34" s="89"/>
      <c r="H34" s="89"/>
      <c r="I34" s="89"/>
      <c r="J34" s="16"/>
      <c r="K34" s="16"/>
      <c r="L34" s="16"/>
      <c r="M34" s="16"/>
      <c r="N34" s="16"/>
      <c r="O34" s="16"/>
      <c r="P34" s="16"/>
      <c r="Q34" s="13">
        <f t="shared" si="2"/>
        <v>0</v>
      </c>
    </row>
    <row r="35" spans="2:17" x14ac:dyDescent="0.25">
      <c r="B35" s="15">
        <f t="shared" si="1"/>
        <v>27</v>
      </c>
      <c r="C35" s="15"/>
      <c r="D35" s="89"/>
      <c r="E35" s="89"/>
      <c r="F35" s="89"/>
      <c r="G35" s="89"/>
      <c r="H35" s="89"/>
      <c r="I35" s="89"/>
      <c r="J35" s="16"/>
      <c r="K35" s="16"/>
      <c r="L35" s="16"/>
      <c r="M35" s="16"/>
      <c r="N35" s="16"/>
      <c r="O35" s="16"/>
      <c r="P35" s="16"/>
      <c r="Q35" s="13">
        <f t="shared" si="2"/>
        <v>0</v>
      </c>
    </row>
    <row r="36" spans="2:17" x14ac:dyDescent="0.25">
      <c r="B36" s="15">
        <f t="shared" si="1"/>
        <v>28</v>
      </c>
      <c r="C36" s="15"/>
      <c r="D36" s="89"/>
      <c r="E36" s="89"/>
      <c r="F36" s="89"/>
      <c r="G36" s="89"/>
      <c r="H36" s="89"/>
      <c r="I36" s="89"/>
      <c r="J36" s="16"/>
      <c r="K36" s="16"/>
      <c r="L36" s="16"/>
      <c r="M36" s="16"/>
      <c r="N36" s="16"/>
      <c r="O36" s="16"/>
      <c r="P36" s="16"/>
      <c r="Q36" s="13">
        <f t="shared" si="2"/>
        <v>0</v>
      </c>
    </row>
    <row r="37" spans="2:17" x14ac:dyDescent="0.25">
      <c r="B37" s="15">
        <f t="shared" si="1"/>
        <v>29</v>
      </c>
      <c r="C37" s="15"/>
      <c r="D37" s="89"/>
      <c r="E37" s="89"/>
      <c r="F37" s="89"/>
      <c r="G37" s="89"/>
      <c r="H37" s="89"/>
      <c r="I37" s="89"/>
      <c r="J37" s="16"/>
      <c r="K37" s="16"/>
      <c r="L37" s="16"/>
      <c r="M37" s="16"/>
      <c r="N37" s="16"/>
      <c r="O37" s="16"/>
      <c r="P37" s="16"/>
      <c r="Q37" s="13">
        <f t="shared" si="2"/>
        <v>0</v>
      </c>
    </row>
    <row r="38" spans="2:17" x14ac:dyDescent="0.25">
      <c r="B38" s="15">
        <f t="shared" si="1"/>
        <v>30</v>
      </c>
      <c r="C38" s="15"/>
      <c r="D38" s="89"/>
      <c r="E38" s="89"/>
      <c r="F38" s="89"/>
      <c r="G38" s="89"/>
      <c r="H38" s="89"/>
      <c r="I38" s="89"/>
      <c r="J38" s="16"/>
      <c r="K38" s="16"/>
      <c r="L38" s="16"/>
      <c r="M38" s="16"/>
      <c r="N38" s="16"/>
      <c r="O38" s="16"/>
      <c r="P38" s="16"/>
      <c r="Q38" s="13">
        <f t="shared" si="2"/>
        <v>0</v>
      </c>
    </row>
    <row r="39" spans="2:17" x14ac:dyDescent="0.25">
      <c r="B39" s="15">
        <f t="shared" si="1"/>
        <v>31</v>
      </c>
      <c r="C39" s="15"/>
      <c r="D39" s="89"/>
      <c r="E39" s="89"/>
      <c r="F39" s="89"/>
      <c r="G39" s="89"/>
      <c r="H39" s="89"/>
      <c r="I39" s="89"/>
      <c r="J39" s="16"/>
      <c r="K39" s="16"/>
      <c r="L39" s="16"/>
      <c r="M39" s="16"/>
      <c r="N39" s="16"/>
      <c r="O39" s="16"/>
      <c r="P39" s="16"/>
      <c r="Q39" s="13">
        <f t="shared" si="2"/>
        <v>0</v>
      </c>
    </row>
    <row r="40" spans="2:17" x14ac:dyDescent="0.25">
      <c r="B40" s="15">
        <f t="shared" si="1"/>
        <v>32</v>
      </c>
      <c r="C40" s="15"/>
      <c r="D40" s="89"/>
      <c r="E40" s="89"/>
      <c r="F40" s="89"/>
      <c r="G40" s="89"/>
      <c r="H40" s="89"/>
      <c r="I40" s="89"/>
      <c r="J40" s="16"/>
      <c r="K40" s="16"/>
      <c r="L40" s="16"/>
      <c r="M40" s="16"/>
      <c r="N40" s="16"/>
      <c r="O40" s="16"/>
      <c r="P40" s="16"/>
      <c r="Q40" s="13">
        <f t="shared" si="2"/>
        <v>0</v>
      </c>
    </row>
    <row r="41" spans="2:17" x14ac:dyDescent="0.25">
      <c r="B41" s="15">
        <f t="shared" si="1"/>
        <v>33</v>
      </c>
      <c r="C41" s="15"/>
      <c r="D41" s="89"/>
      <c r="E41" s="89"/>
      <c r="F41" s="89"/>
      <c r="G41" s="89"/>
      <c r="H41" s="89"/>
      <c r="I41" s="89"/>
      <c r="J41" s="16"/>
      <c r="K41" s="16"/>
      <c r="L41" s="16"/>
      <c r="M41" s="16"/>
      <c r="N41" s="16"/>
      <c r="O41" s="16"/>
      <c r="P41" s="16"/>
      <c r="Q41" s="13">
        <f t="shared" si="2"/>
        <v>0</v>
      </c>
    </row>
    <row r="42" spans="2:17" x14ac:dyDescent="0.25">
      <c r="B42" s="15">
        <f t="shared" si="1"/>
        <v>34</v>
      </c>
      <c r="C42" s="15"/>
      <c r="D42" s="89"/>
      <c r="E42" s="89"/>
      <c r="F42" s="89"/>
      <c r="G42" s="89"/>
      <c r="H42" s="89"/>
      <c r="I42" s="89"/>
      <c r="J42" s="16"/>
      <c r="K42" s="16"/>
      <c r="L42" s="16"/>
      <c r="M42" s="16"/>
      <c r="N42" s="16"/>
      <c r="O42" s="16"/>
      <c r="P42" s="16"/>
      <c r="Q42" s="13">
        <f t="shared" si="2"/>
        <v>0</v>
      </c>
    </row>
    <row r="43" spans="2:17" x14ac:dyDescent="0.25">
      <c r="B43" s="15">
        <f t="shared" si="1"/>
        <v>35</v>
      </c>
      <c r="C43" s="15"/>
      <c r="D43" s="89"/>
      <c r="E43" s="89"/>
      <c r="F43" s="89"/>
      <c r="G43" s="89"/>
      <c r="H43" s="89"/>
      <c r="I43" s="89"/>
      <c r="J43" s="16"/>
      <c r="K43" s="16"/>
      <c r="L43" s="16"/>
      <c r="M43" s="16"/>
      <c r="N43" s="16"/>
      <c r="O43" s="16"/>
      <c r="P43" s="16"/>
      <c r="Q43" s="13">
        <f t="shared" si="2"/>
        <v>0</v>
      </c>
    </row>
    <row r="44" spans="2:17" x14ac:dyDescent="0.25">
      <c r="B44" s="15">
        <f t="shared" si="1"/>
        <v>36</v>
      </c>
      <c r="C44" s="15"/>
      <c r="D44" s="89"/>
      <c r="E44" s="89"/>
      <c r="F44" s="89"/>
      <c r="G44" s="89"/>
      <c r="H44" s="89"/>
      <c r="I44" s="89"/>
      <c r="J44" s="16"/>
      <c r="K44" s="16"/>
      <c r="L44" s="16"/>
      <c r="M44" s="16"/>
      <c r="N44" s="16"/>
      <c r="O44" s="16"/>
      <c r="P44" s="16"/>
      <c r="Q44" s="13">
        <f t="shared" si="2"/>
        <v>0</v>
      </c>
    </row>
    <row r="45" spans="2:17" x14ac:dyDescent="0.25">
      <c r="B45" s="15">
        <f t="shared" si="1"/>
        <v>37</v>
      </c>
      <c r="C45" s="8"/>
      <c r="D45" s="89"/>
      <c r="E45" s="89"/>
      <c r="F45" s="89"/>
      <c r="G45" s="89"/>
      <c r="H45" s="89"/>
      <c r="I45" s="89"/>
      <c r="J45" s="16"/>
      <c r="K45" s="16"/>
      <c r="L45" s="16"/>
      <c r="M45" s="16"/>
      <c r="N45" s="16"/>
      <c r="O45" s="16"/>
      <c r="P45" s="16"/>
      <c r="Q45" s="13">
        <f t="shared" si="2"/>
        <v>0</v>
      </c>
    </row>
    <row r="46" spans="2:17" x14ac:dyDescent="0.25">
      <c r="B46" s="15">
        <f t="shared" si="1"/>
        <v>38</v>
      </c>
      <c r="C46" s="8"/>
      <c r="D46" s="89"/>
      <c r="E46" s="89"/>
      <c r="F46" s="89"/>
      <c r="G46" s="89"/>
      <c r="H46" s="89"/>
      <c r="I46" s="89"/>
      <c r="J46" s="16"/>
      <c r="K46" s="16"/>
      <c r="L46" s="16"/>
      <c r="M46" s="16"/>
      <c r="N46" s="16"/>
      <c r="O46" s="16"/>
      <c r="P46" s="16"/>
      <c r="Q46" s="13">
        <f t="shared" si="2"/>
        <v>0</v>
      </c>
    </row>
    <row r="47" spans="2:17" x14ac:dyDescent="0.25">
      <c r="B47" s="15">
        <f t="shared" si="1"/>
        <v>39</v>
      </c>
      <c r="C47" s="8"/>
      <c r="D47" s="89"/>
      <c r="E47" s="89"/>
      <c r="F47" s="89"/>
      <c r="G47" s="89"/>
      <c r="H47" s="89"/>
      <c r="I47" s="89"/>
      <c r="J47" s="16"/>
      <c r="K47" s="16"/>
      <c r="L47" s="16"/>
      <c r="M47" s="16"/>
      <c r="N47" s="16"/>
      <c r="O47" s="16"/>
      <c r="P47" s="16"/>
      <c r="Q47" s="13">
        <f t="shared" si="2"/>
        <v>0</v>
      </c>
    </row>
    <row r="48" spans="2:17" x14ac:dyDescent="0.25">
      <c r="B48" s="15">
        <f t="shared" si="1"/>
        <v>40</v>
      </c>
      <c r="C48" s="8"/>
      <c r="D48" s="89"/>
      <c r="E48" s="89"/>
      <c r="F48" s="89"/>
      <c r="G48" s="89"/>
      <c r="H48" s="89"/>
      <c r="I48" s="89"/>
      <c r="J48" s="16"/>
      <c r="K48" s="16"/>
      <c r="L48" s="16"/>
      <c r="M48" s="16"/>
      <c r="N48" s="16"/>
      <c r="O48" s="16"/>
      <c r="P48" s="16"/>
      <c r="Q48" s="13">
        <f t="shared" si="2"/>
        <v>0</v>
      </c>
    </row>
    <row r="49" spans="3:17" x14ac:dyDescent="0.25">
      <c r="C49" s="90"/>
      <c r="D49" s="90"/>
      <c r="E49" s="14"/>
      <c r="H49" s="91" t="s">
        <v>19</v>
      </c>
      <c r="I49" s="91"/>
      <c r="J49" s="19">
        <f t="shared" ref="J49:Q49" si="3">COUNTIF(J9:J48,"&gt;=70")</f>
        <v>8</v>
      </c>
      <c r="K49" s="19">
        <f t="shared" si="3"/>
        <v>10</v>
      </c>
      <c r="L49" s="19">
        <f t="shared" si="3"/>
        <v>10</v>
      </c>
      <c r="M49" s="19">
        <f t="shared" si="3"/>
        <v>10</v>
      </c>
      <c r="N49" s="19">
        <f t="shared" si="3"/>
        <v>13</v>
      </c>
      <c r="O49" s="19">
        <f t="shared" si="3"/>
        <v>0</v>
      </c>
      <c r="P49" s="19">
        <f t="shared" si="3"/>
        <v>0</v>
      </c>
      <c r="Q49" s="23">
        <f t="shared" si="3"/>
        <v>9</v>
      </c>
    </row>
    <row r="50" spans="3:17" x14ac:dyDescent="0.25">
      <c r="C50" s="90"/>
      <c r="D50" s="90"/>
      <c r="E50" s="18"/>
      <c r="H50" s="92" t="s">
        <v>20</v>
      </c>
      <c r="I50" s="92"/>
      <c r="J50" s="20">
        <f t="shared" ref="J50:Q50" si="4">COUNTIF(J9:J48,"&lt;70")</f>
        <v>5</v>
      </c>
      <c r="K50" s="20">
        <f t="shared" si="4"/>
        <v>3</v>
      </c>
      <c r="L50" s="20">
        <f t="shared" si="4"/>
        <v>3</v>
      </c>
      <c r="M50" s="20">
        <f t="shared" si="4"/>
        <v>3</v>
      </c>
      <c r="N50" s="20">
        <f t="shared" si="4"/>
        <v>0</v>
      </c>
      <c r="O50" s="20">
        <f t="shared" si="4"/>
        <v>13</v>
      </c>
      <c r="P50" s="20">
        <f t="shared" si="4"/>
        <v>13</v>
      </c>
      <c r="Q50" s="20">
        <f t="shared" si="4"/>
        <v>31</v>
      </c>
    </row>
    <row r="51" spans="3:17" x14ac:dyDescent="0.25">
      <c r="C51" s="90"/>
      <c r="D51" s="90"/>
      <c r="E51" s="90"/>
      <c r="H51" s="92" t="s">
        <v>21</v>
      </c>
      <c r="I51" s="92"/>
      <c r="J51" s="20">
        <f t="shared" ref="J51:Q51" si="5">COUNT(J9:J48)</f>
        <v>13</v>
      </c>
      <c r="K51" s="20">
        <f t="shared" si="5"/>
        <v>13</v>
      </c>
      <c r="L51" s="20">
        <f t="shared" si="5"/>
        <v>13</v>
      </c>
      <c r="M51" s="20">
        <f t="shared" si="5"/>
        <v>13</v>
      </c>
      <c r="N51" s="20">
        <f t="shared" si="5"/>
        <v>13</v>
      </c>
      <c r="O51" s="20">
        <f t="shared" si="5"/>
        <v>13</v>
      </c>
      <c r="P51" s="20">
        <f t="shared" si="5"/>
        <v>13</v>
      </c>
      <c r="Q51" s="20">
        <f t="shared" si="5"/>
        <v>40</v>
      </c>
    </row>
    <row r="52" spans="3:17" x14ac:dyDescent="0.25">
      <c r="C52" s="90"/>
      <c r="D52" s="90"/>
      <c r="E52" s="14"/>
      <c r="F52" s="11"/>
      <c r="H52" s="95" t="s">
        <v>16</v>
      </c>
      <c r="I52" s="95"/>
      <c r="J52" s="21">
        <f>J49/J51</f>
        <v>0.61538461538461542</v>
      </c>
      <c r="K52" s="22">
        <f t="shared" ref="K52:Q52" si="6">K49/K51</f>
        <v>0.76923076923076927</v>
      </c>
      <c r="L52" s="22">
        <f t="shared" si="6"/>
        <v>0.76923076923076927</v>
      </c>
      <c r="M52" s="22">
        <f t="shared" si="6"/>
        <v>0.76923076923076927</v>
      </c>
      <c r="N52" s="22">
        <f t="shared" si="6"/>
        <v>1</v>
      </c>
      <c r="O52" s="22">
        <f t="shared" si="6"/>
        <v>0</v>
      </c>
      <c r="P52" s="22">
        <f t="shared" si="6"/>
        <v>0</v>
      </c>
      <c r="Q52" s="22">
        <f t="shared" si="6"/>
        <v>0.22500000000000001</v>
      </c>
    </row>
    <row r="53" spans="3:17" x14ac:dyDescent="0.25">
      <c r="C53" s="90"/>
      <c r="D53" s="90"/>
      <c r="E53" s="14"/>
      <c r="F53" s="11"/>
      <c r="H53" s="95" t="s">
        <v>17</v>
      </c>
      <c r="I53" s="95"/>
      <c r="J53" s="21">
        <f>J50/J51</f>
        <v>0.38461538461538464</v>
      </c>
      <c r="K53" s="21">
        <f t="shared" ref="K53:Q53" si="7">K50/K51</f>
        <v>0.23076923076923078</v>
      </c>
      <c r="L53" s="22">
        <f t="shared" si="7"/>
        <v>0.23076923076923078</v>
      </c>
      <c r="M53" s="22">
        <f t="shared" si="7"/>
        <v>0.23076923076923078</v>
      </c>
      <c r="N53" s="22">
        <f t="shared" si="7"/>
        <v>0</v>
      </c>
      <c r="O53" s="22">
        <f t="shared" si="7"/>
        <v>1</v>
      </c>
      <c r="P53" s="22">
        <f t="shared" si="7"/>
        <v>1</v>
      </c>
      <c r="Q53" s="22">
        <f t="shared" si="7"/>
        <v>0.77500000000000002</v>
      </c>
    </row>
    <row r="54" spans="3:17" x14ac:dyDescent="0.25">
      <c r="C54" s="90"/>
      <c r="D54" s="90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93" t="s">
        <v>24</v>
      </c>
      <c r="K56" s="93"/>
      <c r="L56" s="93"/>
      <c r="M56" s="93"/>
      <c r="N56" s="93"/>
      <c r="O56" s="93"/>
      <c r="P56" s="93"/>
    </row>
    <row r="57" spans="3:17" x14ac:dyDescent="0.25">
      <c r="J57" s="94" t="s">
        <v>18</v>
      </c>
      <c r="K57" s="94"/>
      <c r="L57" s="94"/>
      <c r="M57" s="94"/>
      <c r="N57" s="94"/>
      <c r="O57" s="94"/>
      <c r="P57" s="94"/>
    </row>
  </sheetData>
  <mergeCells count="60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7:I17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conditionalFormatting sqref="M9:M21">
    <cfRule type="cellIs" dxfId="16" priority="2" operator="greaterThan">
      <formula>69</formula>
    </cfRule>
  </conditionalFormatting>
  <conditionalFormatting sqref="N9:N21">
    <cfRule type="cellIs" dxfId="15" priority="1" operator="greaterThan">
      <formula>69</formula>
    </cfRule>
  </conditionalFormatting>
  <hyperlinks>
    <hyperlink ref="C20" r:id="rId1" display="211U0013@alumno.itssat.edu.mx" xr:uid="{00000000-0004-0000-0100-000000000000}"/>
    <hyperlink ref="C11" r:id="rId2" display="201U0098@alumno.itssat.edu.mx" xr:uid="{00000000-0004-0000-0100-000001000000}"/>
    <hyperlink ref="C17" r:id="rId3" display="211u0642@alumno.itssat.edu.mx" xr:uid="{00000000-0004-0000-0100-000002000000}"/>
    <hyperlink ref="C13" r:id="rId4" display="211U0661@alumno.itssat.edu.mx" xr:uid="{00000000-0004-0000-0100-000003000000}"/>
    <hyperlink ref="C21" r:id="rId5" display="211u0206@alumno.itssat.edu.mx" xr:uid="{00000000-0004-0000-0100-000004000000}"/>
  </hyperlinks>
  <pageMargins left="0.23622047244094491" right="0.23622047244094491" top="0.74803149606299213" bottom="0.74803149606299213" header="0.31496062992125984" footer="0.31496062992125984"/>
  <pageSetup scale="75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7"/>
  <sheetViews>
    <sheetView topLeftCell="C18" zoomScale="128" zoomScaleNormal="84" workbookViewId="0">
      <selection activeCell="O9" sqref="O9:O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7"/>
      <c r="R3" s="17"/>
    </row>
    <row r="4" spans="2:18" x14ac:dyDescent="0.25">
      <c r="C4" t="s">
        <v>0</v>
      </c>
      <c r="D4" s="83" t="s">
        <v>69</v>
      </c>
      <c r="E4" s="83"/>
      <c r="F4" s="83"/>
      <c r="G4" s="83"/>
      <c r="I4" t="s">
        <v>1</v>
      </c>
      <c r="J4" s="84" t="s">
        <v>182</v>
      </c>
      <c r="K4" s="84"/>
      <c r="M4" t="s">
        <v>2</v>
      </c>
      <c r="N4" s="85">
        <v>45264</v>
      </c>
      <c r="O4" s="8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4" t="s">
        <v>71</v>
      </c>
      <c r="E6" s="84"/>
      <c r="F6" s="84"/>
      <c r="G6" s="84"/>
      <c r="I6" s="86" t="s">
        <v>22</v>
      </c>
      <c r="J6" s="86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48" t="s">
        <v>6</v>
      </c>
      <c r="D8" s="99" t="s">
        <v>5</v>
      </c>
      <c r="E8" s="99"/>
      <c r="F8" s="99"/>
      <c r="G8" s="99"/>
      <c r="H8" s="99"/>
      <c r="I8" s="88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31">
        <v>1</v>
      </c>
      <c r="C9" s="49" t="s">
        <v>94</v>
      </c>
      <c r="D9" s="47" t="s">
        <v>72</v>
      </c>
      <c r="E9" s="46"/>
      <c r="F9" s="41"/>
      <c r="G9" s="51" t="s">
        <v>114</v>
      </c>
      <c r="H9" s="42"/>
      <c r="I9" s="43"/>
      <c r="J9" s="38">
        <v>0</v>
      </c>
      <c r="K9" s="67">
        <v>70</v>
      </c>
      <c r="L9" s="38">
        <v>74</v>
      </c>
      <c r="M9" s="74">
        <v>70</v>
      </c>
      <c r="N9" s="38">
        <v>0</v>
      </c>
      <c r="O9" s="38">
        <v>70</v>
      </c>
      <c r="P9" s="16">
        <v>0</v>
      </c>
      <c r="Q9" s="13">
        <f>SUM(J9:P9)/6</f>
        <v>47.333333333333336</v>
      </c>
    </row>
    <row r="10" spans="2:18" x14ac:dyDescent="0.25">
      <c r="B10" s="31">
        <f>B9+1</f>
        <v>2</v>
      </c>
      <c r="C10" s="49" t="s">
        <v>95</v>
      </c>
      <c r="D10" s="47" t="s">
        <v>73</v>
      </c>
      <c r="E10" s="76"/>
      <c r="F10" s="50"/>
      <c r="G10" s="51" t="s">
        <v>115</v>
      </c>
      <c r="H10" s="50"/>
      <c r="I10" s="43"/>
      <c r="J10" s="38">
        <v>0</v>
      </c>
      <c r="K10" s="67">
        <v>70</v>
      </c>
      <c r="L10" s="38">
        <v>74</v>
      </c>
      <c r="M10" s="74">
        <v>0</v>
      </c>
      <c r="N10" s="38">
        <v>0</v>
      </c>
      <c r="O10" s="38">
        <v>70</v>
      </c>
      <c r="P10" s="16">
        <v>0</v>
      </c>
      <c r="Q10" s="13">
        <f t="shared" ref="Q10:Q31" si="0">SUM(J10:P10)/6</f>
        <v>35.666666666666664</v>
      </c>
    </row>
    <row r="11" spans="2:18" x14ac:dyDescent="0.25">
      <c r="B11" s="31">
        <v>3</v>
      </c>
      <c r="C11" s="49" t="s">
        <v>96</v>
      </c>
      <c r="D11" s="75" t="s">
        <v>74</v>
      </c>
      <c r="E11" s="42"/>
      <c r="F11" s="50"/>
      <c r="G11" s="51" t="s">
        <v>116</v>
      </c>
      <c r="H11" s="42"/>
      <c r="I11" s="43"/>
      <c r="J11" s="38">
        <v>0</v>
      </c>
      <c r="K11" s="67">
        <v>70</v>
      </c>
      <c r="L11" s="38">
        <v>74</v>
      </c>
      <c r="M11" s="74">
        <v>70</v>
      </c>
      <c r="N11" s="38">
        <v>0</v>
      </c>
      <c r="O11" s="38">
        <v>70</v>
      </c>
      <c r="P11" s="16">
        <v>0</v>
      </c>
      <c r="Q11" s="13">
        <f t="shared" si="0"/>
        <v>47.333333333333336</v>
      </c>
    </row>
    <row r="12" spans="2:18" x14ac:dyDescent="0.25">
      <c r="B12" s="31">
        <f t="shared" ref="B12:B30" si="1">B11+1</f>
        <v>4</v>
      </c>
      <c r="C12" s="49" t="s">
        <v>97</v>
      </c>
      <c r="D12" s="47" t="s">
        <v>75</v>
      </c>
      <c r="E12" s="77"/>
      <c r="F12" s="50"/>
      <c r="G12" s="54" t="s">
        <v>117</v>
      </c>
      <c r="H12" s="42"/>
      <c r="I12" s="43"/>
      <c r="J12" s="38">
        <v>76</v>
      </c>
      <c r="K12" s="67">
        <v>70</v>
      </c>
      <c r="L12" s="38">
        <v>90</v>
      </c>
      <c r="M12" s="74">
        <v>72</v>
      </c>
      <c r="N12" s="38">
        <v>70</v>
      </c>
      <c r="O12" s="38">
        <v>75</v>
      </c>
      <c r="P12" s="16">
        <v>0</v>
      </c>
      <c r="Q12" s="13">
        <f t="shared" si="0"/>
        <v>75.5</v>
      </c>
    </row>
    <row r="13" spans="2:18" x14ac:dyDescent="0.25">
      <c r="B13" s="31">
        <f t="shared" si="1"/>
        <v>5</v>
      </c>
      <c r="C13" s="49" t="s">
        <v>98</v>
      </c>
      <c r="D13" s="47" t="s">
        <v>134</v>
      </c>
      <c r="E13" s="46"/>
      <c r="F13" s="50"/>
      <c r="G13" s="51" t="s">
        <v>118</v>
      </c>
      <c r="H13" s="42"/>
      <c r="I13" s="43"/>
      <c r="J13" s="38">
        <v>75</v>
      </c>
      <c r="K13" s="67">
        <v>80</v>
      </c>
      <c r="L13" s="38">
        <v>87</v>
      </c>
      <c r="M13" s="74">
        <v>82</v>
      </c>
      <c r="N13" s="38">
        <v>84</v>
      </c>
      <c r="O13" s="38">
        <v>82</v>
      </c>
      <c r="P13" s="16">
        <v>0</v>
      </c>
      <c r="Q13" s="13">
        <f t="shared" si="0"/>
        <v>81.666666666666671</v>
      </c>
    </row>
    <row r="14" spans="2:18" x14ac:dyDescent="0.25">
      <c r="B14" s="31">
        <f t="shared" si="1"/>
        <v>6</v>
      </c>
      <c r="C14" s="49" t="s">
        <v>99</v>
      </c>
      <c r="D14" s="47" t="s">
        <v>76</v>
      </c>
      <c r="E14" s="46"/>
      <c r="F14" s="42"/>
      <c r="G14" s="51" t="s">
        <v>119</v>
      </c>
      <c r="H14" s="42"/>
      <c r="I14" s="43"/>
      <c r="J14" s="38">
        <v>75</v>
      </c>
      <c r="K14" s="67">
        <v>0</v>
      </c>
      <c r="L14" s="38">
        <v>70</v>
      </c>
      <c r="M14" s="74">
        <v>71</v>
      </c>
      <c r="N14" s="38">
        <v>70</v>
      </c>
      <c r="O14" s="38">
        <v>75</v>
      </c>
      <c r="P14" s="16">
        <v>0</v>
      </c>
      <c r="Q14" s="13">
        <f t="shared" si="0"/>
        <v>60.166666666666664</v>
      </c>
    </row>
    <row r="15" spans="2:18" x14ac:dyDescent="0.25">
      <c r="B15" s="31">
        <f t="shared" si="1"/>
        <v>7</v>
      </c>
      <c r="C15" s="49" t="s">
        <v>101</v>
      </c>
      <c r="D15" s="51" t="s">
        <v>120</v>
      </c>
      <c r="E15" s="42"/>
      <c r="F15" s="50"/>
      <c r="G15" s="47" t="s">
        <v>78</v>
      </c>
      <c r="H15" s="33"/>
      <c r="I15" s="34"/>
      <c r="J15" s="38">
        <v>75</v>
      </c>
      <c r="K15" s="67">
        <v>0</v>
      </c>
      <c r="L15" s="38">
        <v>0</v>
      </c>
      <c r="M15" s="74">
        <v>0</v>
      </c>
      <c r="N15" s="106">
        <v>0</v>
      </c>
      <c r="O15" s="106">
        <v>0</v>
      </c>
      <c r="P15" s="16">
        <v>0</v>
      </c>
      <c r="Q15" s="13">
        <f t="shared" si="0"/>
        <v>12.5</v>
      </c>
    </row>
    <row r="16" spans="2:18" x14ac:dyDescent="0.25">
      <c r="B16" s="31">
        <f t="shared" si="1"/>
        <v>8</v>
      </c>
      <c r="C16" s="49" t="s">
        <v>100</v>
      </c>
      <c r="D16" s="47" t="s">
        <v>77</v>
      </c>
      <c r="E16" s="41"/>
      <c r="F16" s="42"/>
      <c r="G16" s="51" t="s">
        <v>135</v>
      </c>
      <c r="H16" s="42"/>
      <c r="I16" s="43"/>
      <c r="J16" s="38">
        <v>81</v>
      </c>
      <c r="K16" s="67">
        <v>80</v>
      </c>
      <c r="L16" s="38">
        <v>90</v>
      </c>
      <c r="M16" s="74">
        <v>82</v>
      </c>
      <c r="N16" s="38">
        <v>80</v>
      </c>
      <c r="O16" s="38">
        <v>75</v>
      </c>
      <c r="P16" s="16">
        <v>0</v>
      </c>
      <c r="Q16" s="13">
        <f t="shared" si="0"/>
        <v>81.333333333333329</v>
      </c>
    </row>
    <row r="17" spans="2:17" x14ac:dyDescent="0.25">
      <c r="B17" s="31">
        <f t="shared" si="1"/>
        <v>9</v>
      </c>
      <c r="C17" s="49" t="s">
        <v>102</v>
      </c>
      <c r="D17" s="47" t="s">
        <v>79</v>
      </c>
      <c r="E17" s="46"/>
      <c r="F17" s="42"/>
      <c r="G17" s="51" t="s">
        <v>121</v>
      </c>
      <c r="H17" s="42"/>
      <c r="I17" s="43"/>
      <c r="J17" s="38">
        <v>75</v>
      </c>
      <c r="K17" s="67">
        <v>0</v>
      </c>
      <c r="L17" s="38">
        <v>0</v>
      </c>
      <c r="M17" s="74">
        <v>71</v>
      </c>
      <c r="N17" s="38">
        <v>70</v>
      </c>
      <c r="O17" s="38">
        <v>75</v>
      </c>
      <c r="P17" s="16">
        <v>0</v>
      </c>
      <c r="Q17" s="13">
        <f t="shared" si="0"/>
        <v>48.5</v>
      </c>
    </row>
    <row r="18" spans="2:17" x14ac:dyDescent="0.25">
      <c r="B18" s="31">
        <f t="shared" si="1"/>
        <v>10</v>
      </c>
      <c r="C18" s="49" t="s">
        <v>103</v>
      </c>
      <c r="D18" s="47" t="s">
        <v>80</v>
      </c>
      <c r="E18" s="46"/>
      <c r="F18" s="55"/>
      <c r="G18" s="51" t="s">
        <v>122</v>
      </c>
      <c r="H18" s="42"/>
      <c r="I18" s="43"/>
      <c r="J18" s="38">
        <v>74</v>
      </c>
      <c r="K18" s="67">
        <v>0</v>
      </c>
      <c r="L18" s="38">
        <v>0</v>
      </c>
      <c r="M18" s="74">
        <v>0</v>
      </c>
      <c r="N18" s="38">
        <v>0</v>
      </c>
      <c r="O18" s="38">
        <v>0</v>
      </c>
      <c r="P18" s="16">
        <v>0</v>
      </c>
      <c r="Q18" s="13">
        <f t="shared" si="0"/>
        <v>12.333333333333334</v>
      </c>
    </row>
    <row r="19" spans="2:17" x14ac:dyDescent="0.25">
      <c r="B19" s="31">
        <f t="shared" si="1"/>
        <v>11</v>
      </c>
      <c r="C19" s="45" t="s">
        <v>104</v>
      </c>
      <c r="D19" s="47" t="s">
        <v>81</v>
      </c>
      <c r="E19" s="41"/>
      <c r="F19" s="42"/>
      <c r="G19" s="54" t="s">
        <v>123</v>
      </c>
      <c r="H19" s="42"/>
      <c r="I19" s="43"/>
      <c r="J19" s="38">
        <v>0</v>
      </c>
      <c r="K19" s="67">
        <v>70</v>
      </c>
      <c r="L19" s="38">
        <v>90</v>
      </c>
      <c r="M19" s="74">
        <v>73</v>
      </c>
      <c r="N19" s="38">
        <v>70</v>
      </c>
      <c r="O19" s="38">
        <v>75</v>
      </c>
      <c r="P19" s="16">
        <v>0</v>
      </c>
      <c r="Q19" s="13">
        <f t="shared" si="0"/>
        <v>63</v>
      </c>
    </row>
    <row r="20" spans="2:17" x14ac:dyDescent="0.25">
      <c r="B20" s="31">
        <f t="shared" si="1"/>
        <v>12</v>
      </c>
      <c r="C20" s="49" t="s">
        <v>65</v>
      </c>
      <c r="D20" s="47" t="s">
        <v>82</v>
      </c>
      <c r="E20" s="41"/>
      <c r="F20" s="42"/>
      <c r="G20" s="51" t="s">
        <v>124</v>
      </c>
      <c r="H20" s="42"/>
      <c r="I20" s="43"/>
      <c r="J20" s="38">
        <v>75</v>
      </c>
      <c r="K20" s="67">
        <v>0</v>
      </c>
      <c r="L20" s="38">
        <v>73</v>
      </c>
      <c r="M20" s="74">
        <v>71</v>
      </c>
      <c r="N20" s="38">
        <v>0</v>
      </c>
      <c r="O20" s="38">
        <v>82</v>
      </c>
      <c r="P20" s="16">
        <v>0</v>
      </c>
      <c r="Q20" s="13">
        <f t="shared" si="0"/>
        <v>50.166666666666664</v>
      </c>
    </row>
    <row r="21" spans="2:17" x14ac:dyDescent="0.25">
      <c r="B21" s="31">
        <f t="shared" si="1"/>
        <v>13</v>
      </c>
      <c r="C21" s="49" t="s">
        <v>105</v>
      </c>
      <c r="D21" s="47" t="s">
        <v>83</v>
      </c>
      <c r="E21" s="41"/>
      <c r="F21" s="42"/>
      <c r="G21" s="51" t="s">
        <v>125</v>
      </c>
      <c r="H21" s="42"/>
      <c r="I21" s="43"/>
      <c r="J21" s="38">
        <v>0</v>
      </c>
      <c r="K21" s="67">
        <v>0</v>
      </c>
      <c r="L21" s="38">
        <v>0</v>
      </c>
      <c r="M21" s="74">
        <v>0</v>
      </c>
      <c r="N21" s="106">
        <v>0</v>
      </c>
      <c r="O21" s="106">
        <v>0</v>
      </c>
      <c r="P21" s="16">
        <v>0</v>
      </c>
      <c r="Q21" s="13">
        <f t="shared" si="0"/>
        <v>0</v>
      </c>
    </row>
    <row r="22" spans="2:17" x14ac:dyDescent="0.25">
      <c r="B22" s="31">
        <f t="shared" si="1"/>
        <v>14</v>
      </c>
      <c r="C22" s="49" t="s">
        <v>106</v>
      </c>
      <c r="D22" s="47" t="s">
        <v>84</v>
      </c>
      <c r="E22" s="41"/>
      <c r="F22" s="42"/>
      <c r="G22" s="51" t="s">
        <v>126</v>
      </c>
      <c r="H22" s="42"/>
      <c r="I22" s="43"/>
      <c r="J22" s="38">
        <v>74</v>
      </c>
      <c r="K22" s="67">
        <v>80</v>
      </c>
      <c r="L22" s="38">
        <v>90</v>
      </c>
      <c r="M22" s="74">
        <v>88</v>
      </c>
      <c r="N22" s="38">
        <v>0</v>
      </c>
      <c r="O22" s="38">
        <v>74</v>
      </c>
      <c r="P22" s="16">
        <v>0</v>
      </c>
      <c r="Q22" s="13">
        <f t="shared" si="0"/>
        <v>67.666666666666671</v>
      </c>
    </row>
    <row r="23" spans="2:17" x14ac:dyDescent="0.25">
      <c r="B23" s="31">
        <f t="shared" si="1"/>
        <v>15</v>
      </c>
      <c r="C23" s="49" t="s">
        <v>107</v>
      </c>
      <c r="D23" s="47" t="s">
        <v>85</v>
      </c>
      <c r="E23" s="41"/>
      <c r="F23" s="42"/>
      <c r="G23" s="51" t="s">
        <v>127</v>
      </c>
      <c r="H23" s="42"/>
      <c r="I23" s="43"/>
      <c r="J23" s="38">
        <v>75</v>
      </c>
      <c r="K23" s="67">
        <v>70</v>
      </c>
      <c r="L23" s="38">
        <v>92</v>
      </c>
      <c r="M23" s="74">
        <v>82</v>
      </c>
      <c r="N23" s="38">
        <v>84</v>
      </c>
      <c r="O23" s="38">
        <v>82</v>
      </c>
      <c r="P23" s="16">
        <v>0</v>
      </c>
      <c r="Q23" s="13">
        <f t="shared" si="0"/>
        <v>80.833333333333329</v>
      </c>
    </row>
    <row r="24" spans="2:17" x14ac:dyDescent="0.25">
      <c r="B24" s="31">
        <f t="shared" si="1"/>
        <v>16</v>
      </c>
      <c r="C24" s="49" t="s">
        <v>108</v>
      </c>
      <c r="D24" s="47" t="s">
        <v>86</v>
      </c>
      <c r="E24" s="41"/>
      <c r="F24" s="42"/>
      <c r="G24" s="51" t="s">
        <v>128</v>
      </c>
      <c r="H24" s="42"/>
      <c r="I24" s="43"/>
      <c r="J24" s="38">
        <v>74</v>
      </c>
      <c r="K24" s="67">
        <v>70</v>
      </c>
      <c r="L24" s="38">
        <v>88</v>
      </c>
      <c r="M24" s="74">
        <v>88</v>
      </c>
      <c r="N24" s="38">
        <v>0</v>
      </c>
      <c r="O24" s="38">
        <v>74</v>
      </c>
      <c r="P24" s="16">
        <v>0</v>
      </c>
      <c r="Q24" s="13">
        <f t="shared" si="0"/>
        <v>65.666666666666671</v>
      </c>
    </row>
    <row r="25" spans="2:17" x14ac:dyDescent="0.25">
      <c r="B25" s="31">
        <f t="shared" si="1"/>
        <v>17</v>
      </c>
      <c r="C25" s="49" t="s">
        <v>109</v>
      </c>
      <c r="D25" s="47" t="s">
        <v>87</v>
      </c>
      <c r="E25" s="41"/>
      <c r="F25" s="42"/>
      <c r="G25" s="51" t="s">
        <v>129</v>
      </c>
      <c r="H25" s="42"/>
      <c r="I25" s="43"/>
      <c r="J25" s="38">
        <v>75</v>
      </c>
      <c r="K25" s="67">
        <v>80</v>
      </c>
      <c r="L25" s="38">
        <v>73</v>
      </c>
      <c r="M25" s="74">
        <v>80</v>
      </c>
      <c r="N25" s="38">
        <v>80</v>
      </c>
      <c r="O25" s="38">
        <v>75</v>
      </c>
      <c r="P25" s="32">
        <v>0</v>
      </c>
      <c r="Q25" s="13">
        <f t="shared" si="0"/>
        <v>77.166666666666671</v>
      </c>
    </row>
    <row r="26" spans="2:17" x14ac:dyDescent="0.25">
      <c r="B26" s="31">
        <f t="shared" si="1"/>
        <v>18</v>
      </c>
      <c r="C26" s="49" t="s">
        <v>110</v>
      </c>
      <c r="D26" s="47" t="s">
        <v>88</v>
      </c>
      <c r="E26" s="41"/>
      <c r="F26" s="42"/>
      <c r="G26" s="51" t="s">
        <v>130</v>
      </c>
      <c r="H26" s="62"/>
      <c r="I26" s="40"/>
      <c r="J26" s="38">
        <v>75</v>
      </c>
      <c r="K26" s="67">
        <v>70</v>
      </c>
      <c r="L26" s="38">
        <v>91</v>
      </c>
      <c r="M26" s="74">
        <v>76</v>
      </c>
      <c r="N26" s="38">
        <v>80</v>
      </c>
      <c r="O26" s="38">
        <v>75</v>
      </c>
      <c r="P26" s="32">
        <v>0</v>
      </c>
      <c r="Q26" s="13">
        <f t="shared" si="0"/>
        <v>77.833333333333329</v>
      </c>
    </row>
    <row r="27" spans="2:17" x14ac:dyDescent="0.25">
      <c r="B27" s="31">
        <f t="shared" si="1"/>
        <v>19</v>
      </c>
      <c r="C27" s="49" t="s">
        <v>111</v>
      </c>
      <c r="D27" s="47" t="s">
        <v>89</v>
      </c>
      <c r="E27" s="41"/>
      <c r="F27" s="44"/>
      <c r="G27" s="61" t="s">
        <v>131</v>
      </c>
      <c r="H27" s="64"/>
      <c r="I27" s="44"/>
      <c r="J27" s="38">
        <v>81</v>
      </c>
      <c r="K27" s="67">
        <v>80</v>
      </c>
      <c r="L27" s="38">
        <v>90</v>
      </c>
      <c r="M27" s="74">
        <v>85</v>
      </c>
      <c r="N27" s="38">
        <v>80</v>
      </c>
      <c r="O27" s="38">
        <v>75</v>
      </c>
      <c r="P27" s="32">
        <v>0</v>
      </c>
      <c r="Q27" s="13">
        <f t="shared" si="0"/>
        <v>81.833333333333329</v>
      </c>
    </row>
    <row r="28" spans="2:17" x14ac:dyDescent="0.25">
      <c r="B28" s="31">
        <f t="shared" si="1"/>
        <v>20</v>
      </c>
      <c r="C28" s="49" t="s">
        <v>112</v>
      </c>
      <c r="D28" s="47" t="s">
        <v>90</v>
      </c>
      <c r="E28" s="40"/>
      <c r="F28" s="44"/>
      <c r="G28" s="61" t="s">
        <v>132</v>
      </c>
      <c r="H28" s="64"/>
      <c r="I28" s="44"/>
      <c r="J28" s="38">
        <v>0</v>
      </c>
      <c r="K28" s="67">
        <v>0</v>
      </c>
      <c r="L28" s="38">
        <v>0</v>
      </c>
      <c r="M28" s="74">
        <v>0</v>
      </c>
      <c r="N28" s="106">
        <v>0</v>
      </c>
      <c r="O28" s="106">
        <v>0</v>
      </c>
      <c r="P28" s="32">
        <v>0</v>
      </c>
      <c r="Q28" s="13">
        <f t="shared" si="0"/>
        <v>0</v>
      </c>
    </row>
    <row r="29" spans="2:17" x14ac:dyDescent="0.25">
      <c r="B29" s="31">
        <f t="shared" si="1"/>
        <v>21</v>
      </c>
      <c r="C29" s="49" t="s">
        <v>113</v>
      </c>
      <c r="D29" s="47" t="s">
        <v>91</v>
      </c>
      <c r="E29" s="40"/>
      <c r="F29" s="44"/>
      <c r="G29" s="51" t="s">
        <v>136</v>
      </c>
      <c r="H29" s="63"/>
      <c r="I29" s="40"/>
      <c r="J29" s="38">
        <v>75</v>
      </c>
      <c r="K29" s="67">
        <v>70</v>
      </c>
      <c r="L29" s="38">
        <v>73</v>
      </c>
      <c r="M29" s="74">
        <v>73</v>
      </c>
      <c r="N29" s="38">
        <v>80</v>
      </c>
      <c r="O29" s="38">
        <v>75</v>
      </c>
      <c r="P29" s="32">
        <v>0</v>
      </c>
      <c r="Q29" s="13">
        <f t="shared" si="0"/>
        <v>74.333333333333329</v>
      </c>
    </row>
    <row r="30" spans="2:17" x14ac:dyDescent="0.25">
      <c r="B30" s="31">
        <f t="shared" si="1"/>
        <v>22</v>
      </c>
      <c r="C30" s="49" t="s">
        <v>93</v>
      </c>
      <c r="D30" s="47" t="s">
        <v>92</v>
      </c>
      <c r="E30" s="40"/>
      <c r="F30" s="44"/>
      <c r="G30" s="51" t="s">
        <v>133</v>
      </c>
      <c r="H30" s="40"/>
      <c r="I30" s="40"/>
      <c r="J30" s="38">
        <v>0</v>
      </c>
      <c r="K30" s="67">
        <v>0</v>
      </c>
      <c r="L30" s="38">
        <v>0</v>
      </c>
      <c r="M30" s="74">
        <v>0</v>
      </c>
      <c r="N30" s="38">
        <v>0</v>
      </c>
      <c r="O30" s="38">
        <v>74</v>
      </c>
      <c r="P30" s="32">
        <v>0</v>
      </c>
      <c r="Q30" s="13">
        <f t="shared" si="0"/>
        <v>12.333333333333334</v>
      </c>
    </row>
    <row r="31" spans="2:17" x14ac:dyDescent="0.25">
      <c r="B31" s="15">
        <f t="shared" ref="B31:B48" si="2">B30+1</f>
        <v>23</v>
      </c>
      <c r="C31" s="49" t="s">
        <v>139</v>
      </c>
      <c r="D31" s="100" t="s">
        <v>138</v>
      </c>
      <c r="E31" s="100"/>
      <c r="F31" s="101"/>
      <c r="G31" s="101"/>
      <c r="H31" s="101"/>
      <c r="I31" s="101"/>
      <c r="J31" s="38">
        <v>75</v>
      </c>
      <c r="K31" s="67">
        <v>70</v>
      </c>
      <c r="L31" s="38">
        <v>85</v>
      </c>
      <c r="M31" s="74">
        <v>84</v>
      </c>
      <c r="N31" s="38">
        <v>84</v>
      </c>
      <c r="O31" s="38">
        <v>82</v>
      </c>
      <c r="P31" s="32">
        <v>0</v>
      </c>
      <c r="Q31" s="13">
        <f t="shared" si="0"/>
        <v>80</v>
      </c>
    </row>
    <row r="32" spans="2:17" x14ac:dyDescent="0.25">
      <c r="B32" s="15">
        <f t="shared" si="2"/>
        <v>24</v>
      </c>
      <c r="C32" s="15"/>
      <c r="D32" s="89"/>
      <c r="E32" s="89"/>
      <c r="F32" s="89"/>
      <c r="G32" s="89"/>
      <c r="H32" s="89"/>
      <c r="I32" s="89"/>
      <c r="J32" s="16"/>
      <c r="K32" s="16"/>
      <c r="L32" s="38"/>
      <c r="M32" s="16"/>
      <c r="N32" s="16"/>
      <c r="O32" s="16"/>
      <c r="P32" s="16"/>
      <c r="Q32" s="13">
        <f t="shared" ref="Q10:Q48" si="3">SUM(J32:P32)/7</f>
        <v>0</v>
      </c>
    </row>
    <row r="33" spans="2:17" x14ac:dyDescent="0.25">
      <c r="B33" s="15">
        <f t="shared" si="2"/>
        <v>25</v>
      </c>
      <c r="C33" s="15"/>
      <c r="D33" s="102"/>
      <c r="E33" s="103"/>
      <c r="F33" s="103"/>
      <c r="G33" s="103"/>
      <c r="H33" s="103"/>
      <c r="I33" s="104"/>
      <c r="J33" s="16"/>
      <c r="K33" s="16"/>
      <c r="L33" s="16"/>
      <c r="M33" s="16"/>
      <c r="N33" s="16"/>
      <c r="O33" s="16"/>
      <c r="P33" s="16"/>
      <c r="Q33" s="13">
        <f t="shared" si="3"/>
        <v>0</v>
      </c>
    </row>
    <row r="34" spans="2:17" x14ac:dyDescent="0.25">
      <c r="B34" s="15">
        <f t="shared" si="2"/>
        <v>26</v>
      </c>
      <c r="C34" s="72"/>
      <c r="D34" s="102"/>
      <c r="E34" s="103"/>
      <c r="F34" s="103"/>
      <c r="G34" s="103"/>
      <c r="H34" s="103"/>
      <c r="I34" s="104"/>
      <c r="J34" s="73"/>
      <c r="K34" s="73"/>
      <c r="L34" s="73"/>
      <c r="M34" s="16"/>
      <c r="N34" s="16"/>
      <c r="O34" s="16"/>
      <c r="P34" s="16"/>
      <c r="Q34" s="13">
        <f>SUM(M34:P34)/7</f>
        <v>0</v>
      </c>
    </row>
    <row r="35" spans="2:17" x14ac:dyDescent="0.25">
      <c r="B35" s="15">
        <f t="shared" si="2"/>
        <v>27</v>
      </c>
      <c r="C35" s="15"/>
      <c r="D35" s="89"/>
      <c r="E35" s="89"/>
      <c r="F35" s="89"/>
      <c r="G35" s="89"/>
      <c r="H35" s="89"/>
      <c r="I35" s="89"/>
      <c r="J35" s="16"/>
      <c r="K35" s="16"/>
      <c r="L35" s="16"/>
      <c r="M35" s="16"/>
      <c r="N35" s="16"/>
      <c r="O35" s="16"/>
      <c r="P35" s="16"/>
      <c r="Q35" s="13">
        <f t="shared" si="3"/>
        <v>0</v>
      </c>
    </row>
    <row r="36" spans="2:17" x14ac:dyDescent="0.25">
      <c r="B36" s="15">
        <f t="shared" si="2"/>
        <v>28</v>
      </c>
      <c r="C36" s="15"/>
      <c r="D36" s="89"/>
      <c r="E36" s="89"/>
      <c r="F36" s="89"/>
      <c r="G36" s="89"/>
      <c r="H36" s="89"/>
      <c r="I36" s="89"/>
      <c r="J36" s="16"/>
      <c r="K36" s="16"/>
      <c r="L36" s="16"/>
      <c r="M36" s="16"/>
      <c r="N36" s="16"/>
      <c r="O36" s="16"/>
      <c r="P36" s="16"/>
      <c r="Q36" s="13">
        <f t="shared" si="3"/>
        <v>0</v>
      </c>
    </row>
    <row r="37" spans="2:17" x14ac:dyDescent="0.25">
      <c r="B37" s="15">
        <f t="shared" si="2"/>
        <v>29</v>
      </c>
      <c r="C37" s="15"/>
      <c r="D37" s="89"/>
      <c r="E37" s="89"/>
      <c r="F37" s="89"/>
      <c r="G37" s="89"/>
      <c r="H37" s="89"/>
      <c r="I37" s="89"/>
      <c r="J37" s="16"/>
      <c r="K37" s="16"/>
      <c r="L37" s="16"/>
      <c r="M37" s="16"/>
      <c r="N37" s="16"/>
      <c r="O37" s="16"/>
      <c r="P37" s="16"/>
      <c r="Q37" s="13">
        <f t="shared" si="3"/>
        <v>0</v>
      </c>
    </row>
    <row r="38" spans="2:17" x14ac:dyDescent="0.25">
      <c r="B38" s="15">
        <f t="shared" si="2"/>
        <v>30</v>
      </c>
      <c r="C38" s="15"/>
      <c r="D38" s="89"/>
      <c r="E38" s="89"/>
      <c r="F38" s="89"/>
      <c r="G38" s="89"/>
      <c r="H38" s="89"/>
      <c r="I38" s="89"/>
      <c r="J38" s="16"/>
      <c r="K38" s="16"/>
      <c r="L38" s="16"/>
      <c r="M38" s="16"/>
      <c r="N38" s="16"/>
      <c r="O38" s="16"/>
      <c r="P38" s="16"/>
      <c r="Q38" s="13">
        <f t="shared" si="3"/>
        <v>0</v>
      </c>
    </row>
    <row r="39" spans="2:17" x14ac:dyDescent="0.25">
      <c r="B39" s="15">
        <f t="shared" si="2"/>
        <v>31</v>
      </c>
      <c r="C39" s="15"/>
      <c r="D39" s="89"/>
      <c r="E39" s="89"/>
      <c r="F39" s="89"/>
      <c r="G39" s="89"/>
      <c r="H39" s="89"/>
      <c r="I39" s="89"/>
      <c r="J39" s="16"/>
      <c r="K39" s="16"/>
      <c r="L39" s="16"/>
      <c r="M39" s="16"/>
      <c r="N39" s="16"/>
      <c r="O39" s="16"/>
      <c r="P39" s="16"/>
      <c r="Q39" s="13">
        <f t="shared" si="3"/>
        <v>0</v>
      </c>
    </row>
    <row r="40" spans="2:17" x14ac:dyDescent="0.25">
      <c r="B40" s="15">
        <f t="shared" si="2"/>
        <v>32</v>
      </c>
      <c r="C40" s="15"/>
      <c r="D40" s="89"/>
      <c r="E40" s="89"/>
      <c r="F40" s="89"/>
      <c r="G40" s="89"/>
      <c r="H40" s="89"/>
      <c r="I40" s="89"/>
      <c r="J40" s="16"/>
      <c r="K40" s="16"/>
      <c r="L40" s="16"/>
      <c r="M40" s="16"/>
      <c r="N40" s="16"/>
      <c r="O40" s="16"/>
      <c r="P40" s="16"/>
      <c r="Q40" s="13">
        <f t="shared" si="3"/>
        <v>0</v>
      </c>
    </row>
    <row r="41" spans="2:17" x14ac:dyDescent="0.25">
      <c r="B41" s="15">
        <f t="shared" si="2"/>
        <v>33</v>
      </c>
      <c r="C41" s="15"/>
      <c r="D41" s="89"/>
      <c r="E41" s="89"/>
      <c r="F41" s="89"/>
      <c r="G41" s="89"/>
      <c r="H41" s="89"/>
      <c r="I41" s="89"/>
      <c r="J41" s="16"/>
      <c r="K41" s="16"/>
      <c r="L41" s="16"/>
      <c r="M41" s="16"/>
      <c r="N41" s="16"/>
      <c r="O41" s="16"/>
      <c r="P41" s="16"/>
      <c r="Q41" s="13">
        <f t="shared" si="3"/>
        <v>0</v>
      </c>
    </row>
    <row r="42" spans="2:17" x14ac:dyDescent="0.25">
      <c r="B42" s="15">
        <f t="shared" si="2"/>
        <v>34</v>
      </c>
      <c r="C42" s="15"/>
      <c r="D42" s="89"/>
      <c r="E42" s="89"/>
      <c r="F42" s="89"/>
      <c r="G42" s="89"/>
      <c r="H42" s="89"/>
      <c r="I42" s="89"/>
      <c r="J42" s="16"/>
      <c r="K42" s="16"/>
      <c r="L42" s="16"/>
      <c r="M42" s="16"/>
      <c r="N42" s="16"/>
      <c r="O42" s="16"/>
      <c r="P42" s="16"/>
      <c r="Q42" s="13">
        <f t="shared" si="3"/>
        <v>0</v>
      </c>
    </row>
    <row r="43" spans="2:17" x14ac:dyDescent="0.25">
      <c r="B43" s="15">
        <f t="shared" si="2"/>
        <v>35</v>
      </c>
      <c r="C43" s="15"/>
      <c r="D43" s="89"/>
      <c r="E43" s="89"/>
      <c r="F43" s="89"/>
      <c r="G43" s="89"/>
      <c r="H43" s="89"/>
      <c r="I43" s="89"/>
      <c r="J43" s="16"/>
      <c r="K43" s="16"/>
      <c r="L43" s="16"/>
      <c r="M43" s="16"/>
      <c r="N43" s="16"/>
      <c r="O43" s="16"/>
      <c r="P43" s="16"/>
      <c r="Q43" s="13">
        <f t="shared" si="3"/>
        <v>0</v>
      </c>
    </row>
    <row r="44" spans="2:17" x14ac:dyDescent="0.25">
      <c r="B44" s="15">
        <f t="shared" si="2"/>
        <v>36</v>
      </c>
      <c r="C44" s="15"/>
      <c r="D44" s="89"/>
      <c r="E44" s="89"/>
      <c r="F44" s="89"/>
      <c r="G44" s="89"/>
      <c r="H44" s="89"/>
      <c r="I44" s="89"/>
      <c r="J44" s="16"/>
      <c r="K44" s="16"/>
      <c r="L44" s="16"/>
      <c r="M44" s="16"/>
      <c r="N44" s="16"/>
      <c r="O44" s="16"/>
      <c r="P44" s="16"/>
      <c r="Q44" s="13">
        <f t="shared" si="3"/>
        <v>0</v>
      </c>
    </row>
    <row r="45" spans="2:17" x14ac:dyDescent="0.25">
      <c r="B45" s="15">
        <f t="shared" si="2"/>
        <v>37</v>
      </c>
      <c r="C45" s="8"/>
      <c r="D45" s="89"/>
      <c r="E45" s="89"/>
      <c r="F45" s="89"/>
      <c r="G45" s="89"/>
      <c r="H45" s="89"/>
      <c r="I45" s="89"/>
      <c r="J45" s="16"/>
      <c r="K45" s="16"/>
      <c r="L45" s="16"/>
      <c r="M45" s="16"/>
      <c r="N45" s="16"/>
      <c r="O45" s="16"/>
      <c r="P45" s="16"/>
      <c r="Q45" s="13">
        <f t="shared" si="3"/>
        <v>0</v>
      </c>
    </row>
    <row r="46" spans="2:17" x14ac:dyDescent="0.25">
      <c r="B46" s="15">
        <f t="shared" si="2"/>
        <v>38</v>
      </c>
      <c r="C46" s="8"/>
      <c r="D46" s="89"/>
      <c r="E46" s="89"/>
      <c r="F46" s="89"/>
      <c r="G46" s="89"/>
      <c r="H46" s="89"/>
      <c r="I46" s="89"/>
      <c r="J46" s="16"/>
      <c r="K46" s="16"/>
      <c r="L46" s="16"/>
      <c r="M46" s="16"/>
      <c r="N46" s="16"/>
      <c r="O46" s="16"/>
      <c r="P46" s="16"/>
      <c r="Q46" s="13">
        <f t="shared" si="3"/>
        <v>0</v>
      </c>
    </row>
    <row r="47" spans="2:17" x14ac:dyDescent="0.25">
      <c r="B47" s="15">
        <f t="shared" si="2"/>
        <v>39</v>
      </c>
      <c r="C47" s="8"/>
      <c r="D47" s="89"/>
      <c r="E47" s="89"/>
      <c r="F47" s="89"/>
      <c r="G47" s="89"/>
      <c r="H47" s="89"/>
      <c r="I47" s="89"/>
      <c r="J47" s="16"/>
      <c r="K47" s="16"/>
      <c r="L47" s="16"/>
      <c r="M47" s="16"/>
      <c r="N47" s="16"/>
      <c r="O47" s="16"/>
      <c r="P47" s="16"/>
      <c r="Q47" s="13">
        <f t="shared" si="3"/>
        <v>0</v>
      </c>
    </row>
    <row r="48" spans="2:17" x14ac:dyDescent="0.25">
      <c r="B48" s="15">
        <f t="shared" si="2"/>
        <v>40</v>
      </c>
      <c r="C48" s="8"/>
      <c r="D48" s="89"/>
      <c r="E48" s="89"/>
      <c r="F48" s="89"/>
      <c r="G48" s="89"/>
      <c r="H48" s="89"/>
      <c r="I48" s="89"/>
      <c r="J48" s="16"/>
      <c r="K48" s="16"/>
      <c r="L48" s="16"/>
      <c r="M48" s="16"/>
      <c r="N48" s="16"/>
      <c r="O48" s="16"/>
      <c r="P48" s="16"/>
      <c r="Q48" s="13">
        <f t="shared" si="3"/>
        <v>0</v>
      </c>
    </row>
    <row r="49" spans="3:17" x14ac:dyDescent="0.25">
      <c r="C49" s="90"/>
      <c r="D49" s="90"/>
      <c r="E49" s="14"/>
      <c r="H49" s="91" t="s">
        <v>19</v>
      </c>
      <c r="I49" s="91"/>
      <c r="J49" s="19">
        <f t="shared" ref="J49:Q49" si="4">COUNTIF(J9:J48,"&gt;=70")</f>
        <v>16</v>
      </c>
      <c r="K49" s="19">
        <f t="shared" si="4"/>
        <v>15</v>
      </c>
      <c r="L49" s="19">
        <f t="shared" si="4"/>
        <v>17</v>
      </c>
      <c r="M49" s="19">
        <f t="shared" si="4"/>
        <v>17</v>
      </c>
      <c r="N49" s="19">
        <f t="shared" si="4"/>
        <v>12</v>
      </c>
      <c r="O49" s="19">
        <f t="shared" si="4"/>
        <v>19</v>
      </c>
      <c r="P49" s="19">
        <f t="shared" si="4"/>
        <v>0</v>
      </c>
      <c r="Q49" s="23">
        <f t="shared" si="4"/>
        <v>9</v>
      </c>
    </row>
    <row r="50" spans="3:17" x14ac:dyDescent="0.25">
      <c r="C50" s="90"/>
      <c r="D50" s="90"/>
      <c r="E50" s="18"/>
      <c r="H50" s="92" t="s">
        <v>20</v>
      </c>
      <c r="I50" s="92"/>
      <c r="J50" s="20">
        <f t="shared" ref="J50:Q50" si="5">COUNTIF(J9:J48,"&lt;70")</f>
        <v>7</v>
      </c>
      <c r="K50" s="20">
        <f t="shared" si="5"/>
        <v>8</v>
      </c>
      <c r="L50" s="20">
        <f t="shared" si="5"/>
        <v>6</v>
      </c>
      <c r="M50" s="20">
        <f t="shared" si="5"/>
        <v>6</v>
      </c>
      <c r="N50" s="20">
        <f t="shared" si="5"/>
        <v>11</v>
      </c>
      <c r="O50" s="20">
        <f t="shared" si="5"/>
        <v>4</v>
      </c>
      <c r="P50" s="20">
        <f t="shared" si="5"/>
        <v>23</v>
      </c>
      <c r="Q50" s="20">
        <f t="shared" si="5"/>
        <v>31</v>
      </c>
    </row>
    <row r="51" spans="3:17" x14ac:dyDescent="0.25">
      <c r="C51" s="90"/>
      <c r="D51" s="90"/>
      <c r="E51" s="90"/>
      <c r="H51" s="92" t="s">
        <v>21</v>
      </c>
      <c r="I51" s="92"/>
      <c r="J51" s="20">
        <f t="shared" ref="J51:Q51" si="6">COUNT(J9:J48)</f>
        <v>23</v>
      </c>
      <c r="K51" s="20">
        <f t="shared" si="6"/>
        <v>23</v>
      </c>
      <c r="L51" s="20">
        <f t="shared" si="6"/>
        <v>23</v>
      </c>
      <c r="M51" s="20">
        <f t="shared" si="6"/>
        <v>23</v>
      </c>
      <c r="N51" s="20">
        <f t="shared" si="6"/>
        <v>23</v>
      </c>
      <c r="O51" s="20">
        <f t="shared" si="6"/>
        <v>23</v>
      </c>
      <c r="P51" s="20">
        <f t="shared" si="6"/>
        <v>23</v>
      </c>
      <c r="Q51" s="20">
        <f t="shared" si="6"/>
        <v>40</v>
      </c>
    </row>
    <row r="52" spans="3:17" x14ac:dyDescent="0.25">
      <c r="C52" s="90"/>
      <c r="D52" s="90"/>
      <c r="E52" s="14"/>
      <c r="F52" s="11"/>
      <c r="H52" s="95" t="s">
        <v>16</v>
      </c>
      <c r="I52" s="95"/>
      <c r="J52" s="21">
        <f>J49/J51</f>
        <v>0.69565217391304346</v>
      </c>
      <c r="K52" s="22">
        <f t="shared" ref="K52:Q52" si="7">K49/K51</f>
        <v>0.65217391304347827</v>
      </c>
      <c r="L52" s="22">
        <f t="shared" si="7"/>
        <v>0.73913043478260865</v>
      </c>
      <c r="M52" s="22">
        <f t="shared" si="7"/>
        <v>0.73913043478260865</v>
      </c>
      <c r="N52" s="22">
        <f t="shared" si="7"/>
        <v>0.52173913043478259</v>
      </c>
      <c r="O52" s="22">
        <f t="shared" si="7"/>
        <v>0.82608695652173914</v>
      </c>
      <c r="P52" s="22">
        <f t="shared" si="7"/>
        <v>0</v>
      </c>
      <c r="Q52" s="22">
        <f t="shared" si="7"/>
        <v>0.22500000000000001</v>
      </c>
    </row>
    <row r="53" spans="3:17" x14ac:dyDescent="0.25">
      <c r="C53" s="90"/>
      <c r="D53" s="90"/>
      <c r="E53" s="14"/>
      <c r="F53" s="11"/>
      <c r="H53" s="95" t="s">
        <v>17</v>
      </c>
      <c r="I53" s="95"/>
      <c r="J53" s="21">
        <f>J50/J51</f>
        <v>0.30434782608695654</v>
      </c>
      <c r="K53" s="21">
        <f t="shared" ref="K53:Q53" si="8">K50/K51</f>
        <v>0.34782608695652173</v>
      </c>
      <c r="L53" s="22">
        <f t="shared" si="8"/>
        <v>0.2608695652173913</v>
      </c>
      <c r="M53" s="22">
        <f t="shared" si="8"/>
        <v>0.2608695652173913</v>
      </c>
      <c r="N53" s="22">
        <f t="shared" si="8"/>
        <v>0.47826086956521741</v>
      </c>
      <c r="O53" s="22">
        <f t="shared" si="8"/>
        <v>0.17391304347826086</v>
      </c>
      <c r="P53" s="22">
        <f t="shared" si="8"/>
        <v>1</v>
      </c>
      <c r="Q53" s="22">
        <f t="shared" si="8"/>
        <v>0.77500000000000002</v>
      </c>
    </row>
    <row r="54" spans="3:17" x14ac:dyDescent="0.25">
      <c r="C54" s="90"/>
      <c r="D54" s="90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93" t="s">
        <v>24</v>
      </c>
      <c r="K56" s="93"/>
      <c r="L56" s="93"/>
      <c r="M56" s="93"/>
      <c r="N56" s="93"/>
      <c r="O56" s="93"/>
      <c r="P56" s="93"/>
    </row>
    <row r="57" spans="3:17" x14ac:dyDescent="0.25">
      <c r="J57" s="94" t="s">
        <v>18</v>
      </c>
      <c r="K57" s="94"/>
      <c r="L57" s="94"/>
      <c r="M57" s="94"/>
      <c r="N57" s="94"/>
      <c r="O57" s="94"/>
      <c r="P57" s="94"/>
    </row>
  </sheetData>
  <mergeCells count="40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37:I37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10" type="noConversion"/>
  <conditionalFormatting sqref="J9:J10">
    <cfRule type="cellIs" dxfId="20" priority="10" operator="greaterThan">
      <formula>69</formula>
    </cfRule>
  </conditionalFormatting>
  <conditionalFormatting sqref="N9:N31">
    <cfRule type="cellIs" dxfId="10" priority="5" operator="greaterThan">
      <formula>69</formula>
    </cfRule>
  </conditionalFormatting>
  <conditionalFormatting sqref="N9:N31">
    <cfRule type="cellIs" dxfId="9" priority="4" operator="greaterThan">
      <formula>69</formula>
    </cfRule>
  </conditionalFormatting>
  <conditionalFormatting sqref="O28 O21 O18 O15">
    <cfRule type="cellIs" dxfId="6" priority="1" operator="greaterThan">
      <formula>69</formula>
    </cfRule>
  </conditionalFormatting>
  <hyperlinks>
    <hyperlink ref="C23" r:id="rId1" display="221u0230@alumno.itssat.edu.mx" xr:uid="{00000000-0004-0000-0200-000000000000}"/>
  </hyperlinks>
  <pageMargins left="0.23622047244094491" right="0.23622047244094491" top="0.74803149606299213" bottom="0.74803149606299213" header="0.31496062992125984" footer="0.31496062992125984"/>
  <pageSetup scale="75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7"/>
  <sheetViews>
    <sheetView tabSelected="1" topLeftCell="C13" zoomScale="132" zoomScaleNormal="84" workbookViewId="0">
      <selection activeCell="S13" sqref="S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7"/>
      <c r="R3" s="17"/>
    </row>
    <row r="4" spans="2:18" x14ac:dyDescent="0.25">
      <c r="C4" t="s">
        <v>0</v>
      </c>
      <c r="D4" s="53" t="s">
        <v>137</v>
      </c>
      <c r="E4" s="35"/>
      <c r="F4" s="35"/>
      <c r="G4" s="52"/>
      <c r="I4" t="s">
        <v>1</v>
      </c>
      <c r="J4" s="84" t="s">
        <v>232</v>
      </c>
      <c r="K4" s="84"/>
      <c r="M4" t="s">
        <v>2</v>
      </c>
      <c r="N4" s="85">
        <v>45264</v>
      </c>
      <c r="O4" s="8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4" t="s">
        <v>71</v>
      </c>
      <c r="E6" s="84"/>
      <c r="F6" s="84"/>
      <c r="G6" s="84"/>
      <c r="I6" s="86" t="s">
        <v>22</v>
      </c>
      <c r="J6" s="86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88"/>
      <c r="I8" s="88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.6" customHeight="1" x14ac:dyDescent="0.25">
      <c r="B9" s="15">
        <v>1</v>
      </c>
      <c r="C9" s="56" t="s">
        <v>177</v>
      </c>
      <c r="D9" s="71" t="s">
        <v>157</v>
      </c>
      <c r="E9" s="69"/>
      <c r="F9" s="69"/>
      <c r="G9" s="69"/>
      <c r="H9" s="69"/>
      <c r="I9" s="70"/>
      <c r="J9" s="68">
        <v>85</v>
      </c>
      <c r="K9" s="38">
        <v>86</v>
      </c>
      <c r="L9" s="108">
        <v>92</v>
      </c>
      <c r="M9" s="38">
        <v>84</v>
      </c>
      <c r="N9" s="24">
        <v>0</v>
      </c>
      <c r="O9" s="24">
        <v>0</v>
      </c>
      <c r="P9" s="24">
        <v>0</v>
      </c>
      <c r="Q9" s="13">
        <f>SUM(J9:P9)/4</f>
        <v>86.75</v>
      </c>
    </row>
    <row r="10" spans="2:18" ht="15" customHeight="1" x14ac:dyDescent="0.25">
      <c r="B10" s="15">
        <f>B9+1</f>
        <v>2</v>
      </c>
      <c r="C10" s="56" t="s">
        <v>159</v>
      </c>
      <c r="D10" s="71" t="s">
        <v>140</v>
      </c>
      <c r="E10" s="69"/>
      <c r="F10" s="69"/>
      <c r="G10" s="69"/>
      <c r="H10" s="69"/>
      <c r="I10" s="70"/>
      <c r="J10" s="68">
        <v>87</v>
      </c>
      <c r="K10" s="38">
        <v>83</v>
      </c>
      <c r="L10" s="108">
        <v>100</v>
      </c>
      <c r="M10" s="38">
        <v>0</v>
      </c>
      <c r="N10" s="24">
        <v>0</v>
      </c>
      <c r="O10" s="24">
        <v>0</v>
      </c>
      <c r="P10" s="24">
        <v>0</v>
      </c>
      <c r="Q10" s="13">
        <f t="shared" ref="Q10:Q30" si="0">SUM(J10:P10)/4</f>
        <v>67.5</v>
      </c>
    </row>
    <row r="11" spans="2:18" ht="18.75" customHeight="1" x14ac:dyDescent="0.25">
      <c r="B11" s="15">
        <f t="shared" ref="B11:B48" si="1">B10+1</f>
        <v>3</v>
      </c>
      <c r="C11" s="56" t="s">
        <v>160</v>
      </c>
      <c r="D11" s="71" t="s">
        <v>141</v>
      </c>
      <c r="E11" s="69"/>
      <c r="F11" s="69"/>
      <c r="G11" s="69"/>
      <c r="H11" s="69"/>
      <c r="I11" s="70"/>
      <c r="J11" s="68">
        <v>87</v>
      </c>
      <c r="K11" s="38">
        <v>82</v>
      </c>
      <c r="L11" s="108">
        <v>94</v>
      </c>
      <c r="M11" s="38">
        <v>0</v>
      </c>
      <c r="N11" s="24">
        <v>0</v>
      </c>
      <c r="O11" s="24">
        <v>0</v>
      </c>
      <c r="P11" s="24">
        <v>0</v>
      </c>
      <c r="Q11" s="13">
        <f t="shared" si="0"/>
        <v>65.75</v>
      </c>
    </row>
    <row r="12" spans="2:18" ht="18.75" customHeight="1" x14ac:dyDescent="0.25">
      <c r="B12" s="15">
        <f t="shared" si="1"/>
        <v>4</v>
      </c>
      <c r="C12" s="56" t="s">
        <v>161</v>
      </c>
      <c r="D12" s="71" t="s">
        <v>142</v>
      </c>
      <c r="E12" s="69"/>
      <c r="F12" s="69"/>
      <c r="G12" s="69"/>
      <c r="H12" s="69"/>
      <c r="I12" s="70"/>
      <c r="J12" s="68">
        <f>SUM(F12:I12)</f>
        <v>0</v>
      </c>
      <c r="K12" s="38">
        <v>97</v>
      </c>
      <c r="L12" s="108">
        <v>100</v>
      </c>
      <c r="M12" s="38">
        <v>100</v>
      </c>
      <c r="N12" s="24">
        <v>0</v>
      </c>
      <c r="O12" s="24">
        <v>0</v>
      </c>
      <c r="P12" s="24">
        <v>0</v>
      </c>
      <c r="Q12" s="13">
        <f t="shared" si="0"/>
        <v>74.25</v>
      </c>
    </row>
    <row r="13" spans="2:18" ht="18.75" customHeight="1" x14ac:dyDescent="0.25">
      <c r="B13" s="15">
        <f t="shared" si="1"/>
        <v>5</v>
      </c>
      <c r="C13" s="56" t="s">
        <v>162</v>
      </c>
      <c r="D13" s="71" t="s">
        <v>143</v>
      </c>
      <c r="E13" s="69"/>
      <c r="F13" s="69"/>
      <c r="G13" s="69"/>
      <c r="H13" s="69"/>
      <c r="I13" s="70"/>
      <c r="J13" s="68">
        <v>96</v>
      </c>
      <c r="K13" s="38">
        <v>97</v>
      </c>
      <c r="L13" s="108">
        <v>100</v>
      </c>
      <c r="M13" s="38">
        <v>100</v>
      </c>
      <c r="N13" s="24">
        <v>0</v>
      </c>
      <c r="O13" s="24">
        <v>0</v>
      </c>
      <c r="P13" s="24">
        <v>0</v>
      </c>
      <c r="Q13" s="13">
        <f t="shared" si="0"/>
        <v>98.25</v>
      </c>
    </row>
    <row r="14" spans="2:18" ht="18.75" customHeight="1" x14ac:dyDescent="0.25">
      <c r="B14" s="15">
        <f t="shared" si="1"/>
        <v>6</v>
      </c>
      <c r="C14" s="56" t="s">
        <v>163</v>
      </c>
      <c r="D14" s="71" t="s">
        <v>41</v>
      </c>
      <c r="E14" s="69"/>
      <c r="F14" s="69"/>
      <c r="G14" s="69"/>
      <c r="H14" s="69"/>
      <c r="I14" s="70"/>
      <c r="J14" s="68">
        <v>77</v>
      </c>
      <c r="K14" s="38">
        <v>87</v>
      </c>
      <c r="L14" s="108">
        <v>86</v>
      </c>
      <c r="M14" s="38">
        <v>0</v>
      </c>
      <c r="N14" s="24">
        <v>0</v>
      </c>
      <c r="O14" s="24">
        <v>0</v>
      </c>
      <c r="P14" s="24">
        <v>0</v>
      </c>
      <c r="Q14" s="13">
        <f t="shared" si="0"/>
        <v>62.5</v>
      </c>
    </row>
    <row r="15" spans="2:18" ht="18.75" customHeight="1" x14ac:dyDescent="0.25">
      <c r="B15" s="15">
        <f t="shared" si="1"/>
        <v>7</v>
      </c>
      <c r="C15" s="56" t="s">
        <v>164</v>
      </c>
      <c r="D15" s="71" t="s">
        <v>144</v>
      </c>
      <c r="E15" s="69"/>
      <c r="F15" s="69"/>
      <c r="G15" s="69"/>
      <c r="H15" s="69"/>
      <c r="I15" s="70"/>
      <c r="J15" s="68">
        <v>92</v>
      </c>
      <c r="K15" s="38">
        <v>83</v>
      </c>
      <c r="L15" s="108">
        <v>94</v>
      </c>
      <c r="M15" s="38">
        <v>0</v>
      </c>
      <c r="N15" s="24">
        <v>0</v>
      </c>
      <c r="O15" s="24">
        <v>0</v>
      </c>
      <c r="P15" s="24">
        <v>0</v>
      </c>
      <c r="Q15" s="13">
        <f t="shared" si="0"/>
        <v>67.25</v>
      </c>
    </row>
    <row r="16" spans="2:18" ht="18.75" customHeight="1" x14ac:dyDescent="0.25">
      <c r="B16" s="15">
        <f t="shared" si="1"/>
        <v>8</v>
      </c>
      <c r="C16" s="56" t="s">
        <v>165</v>
      </c>
      <c r="D16" s="71" t="s">
        <v>145</v>
      </c>
      <c r="E16" s="69"/>
      <c r="F16" s="69"/>
      <c r="G16" s="69"/>
      <c r="H16" s="69"/>
      <c r="I16" s="70"/>
      <c r="J16" s="68">
        <v>79</v>
      </c>
      <c r="K16" s="38">
        <v>0</v>
      </c>
      <c r="L16" s="108">
        <v>83</v>
      </c>
      <c r="M16" s="38">
        <v>0</v>
      </c>
      <c r="N16" s="24">
        <v>0</v>
      </c>
      <c r="O16" s="24">
        <v>0</v>
      </c>
      <c r="P16" s="24">
        <v>0</v>
      </c>
      <c r="Q16" s="13">
        <f t="shared" si="0"/>
        <v>40.5</v>
      </c>
    </row>
    <row r="17" spans="2:17" ht="18.75" customHeight="1" x14ac:dyDescent="0.25">
      <c r="B17" s="15">
        <f t="shared" si="1"/>
        <v>9</v>
      </c>
      <c r="C17" s="56" t="s">
        <v>166</v>
      </c>
      <c r="D17" s="71" t="s">
        <v>146</v>
      </c>
      <c r="E17" s="69"/>
      <c r="F17" s="69"/>
      <c r="G17" s="69"/>
      <c r="H17" s="69"/>
      <c r="I17" s="70"/>
      <c r="J17" s="68">
        <v>0</v>
      </c>
      <c r="K17" s="38">
        <v>81</v>
      </c>
      <c r="L17" s="108">
        <v>94</v>
      </c>
      <c r="M17" s="38">
        <v>0</v>
      </c>
      <c r="N17" s="24">
        <v>0</v>
      </c>
      <c r="O17" s="24">
        <v>0</v>
      </c>
      <c r="P17" s="24">
        <v>0</v>
      </c>
      <c r="Q17" s="13">
        <f t="shared" si="0"/>
        <v>43.75</v>
      </c>
    </row>
    <row r="18" spans="2:17" ht="18.75" customHeight="1" x14ac:dyDescent="0.25">
      <c r="B18" s="15">
        <f t="shared" si="1"/>
        <v>10</v>
      </c>
      <c r="C18" s="56" t="s">
        <v>167</v>
      </c>
      <c r="D18" s="71" t="s">
        <v>147</v>
      </c>
      <c r="E18" s="69"/>
      <c r="F18" s="69"/>
      <c r="G18" s="69"/>
      <c r="H18" s="69"/>
      <c r="I18" s="70"/>
      <c r="J18" s="68">
        <v>74</v>
      </c>
      <c r="K18" s="38">
        <v>77</v>
      </c>
      <c r="L18" s="108">
        <v>86</v>
      </c>
      <c r="M18" s="38">
        <v>0</v>
      </c>
      <c r="N18" s="24">
        <v>0</v>
      </c>
      <c r="O18" s="24">
        <v>0</v>
      </c>
      <c r="P18" s="24">
        <v>0</v>
      </c>
      <c r="Q18" s="13">
        <f t="shared" si="0"/>
        <v>59.25</v>
      </c>
    </row>
    <row r="19" spans="2:17" ht="18.75" customHeight="1" x14ac:dyDescent="0.25">
      <c r="B19" s="15">
        <f t="shared" si="1"/>
        <v>11</v>
      </c>
      <c r="C19" s="56" t="s">
        <v>176</v>
      </c>
      <c r="D19" s="71" t="s">
        <v>158</v>
      </c>
      <c r="E19" s="69"/>
      <c r="F19" s="69"/>
      <c r="G19" s="69"/>
      <c r="H19" s="69"/>
      <c r="I19" s="70"/>
      <c r="J19" s="68">
        <v>0</v>
      </c>
      <c r="K19" s="38">
        <v>81</v>
      </c>
      <c r="L19" s="108">
        <v>72</v>
      </c>
      <c r="M19" s="38">
        <v>0</v>
      </c>
      <c r="N19" s="32">
        <v>0</v>
      </c>
      <c r="O19" s="32">
        <v>0</v>
      </c>
      <c r="P19" s="32">
        <v>0</v>
      </c>
      <c r="Q19" s="13">
        <f t="shared" si="0"/>
        <v>38.25</v>
      </c>
    </row>
    <row r="20" spans="2:17" ht="18.75" customHeight="1" x14ac:dyDescent="0.25">
      <c r="B20" s="15">
        <f t="shared" si="1"/>
        <v>12</v>
      </c>
      <c r="C20" s="56" t="s">
        <v>178</v>
      </c>
      <c r="D20" s="71" t="s">
        <v>33</v>
      </c>
      <c r="E20" s="69"/>
      <c r="F20" s="69"/>
      <c r="G20" s="69"/>
      <c r="H20" s="69"/>
      <c r="I20" s="70"/>
      <c r="J20" s="68">
        <v>0</v>
      </c>
      <c r="K20" s="38">
        <v>0</v>
      </c>
      <c r="L20" s="108">
        <v>0</v>
      </c>
      <c r="M20" s="38">
        <v>0</v>
      </c>
      <c r="N20" s="32">
        <v>0</v>
      </c>
      <c r="O20" s="32">
        <v>0</v>
      </c>
      <c r="P20" s="32">
        <v>0</v>
      </c>
      <c r="Q20" s="13">
        <f t="shared" si="0"/>
        <v>0</v>
      </c>
    </row>
    <row r="21" spans="2:17" ht="18.75" customHeight="1" x14ac:dyDescent="0.25">
      <c r="B21" s="15">
        <f t="shared" si="1"/>
        <v>13</v>
      </c>
      <c r="C21" s="56" t="s">
        <v>168</v>
      </c>
      <c r="D21" s="71" t="s">
        <v>148</v>
      </c>
      <c r="E21" s="69"/>
      <c r="F21" s="69"/>
      <c r="G21" s="69"/>
      <c r="H21" s="69"/>
      <c r="I21" s="70"/>
      <c r="J21" s="68">
        <v>0</v>
      </c>
      <c r="K21" s="38">
        <v>0</v>
      </c>
      <c r="L21" s="108">
        <v>83</v>
      </c>
      <c r="M21" s="38">
        <v>0</v>
      </c>
      <c r="N21" s="32">
        <v>0</v>
      </c>
      <c r="O21" s="32">
        <v>0</v>
      </c>
      <c r="P21" s="32">
        <v>0</v>
      </c>
      <c r="Q21" s="13">
        <f t="shared" si="0"/>
        <v>20.75</v>
      </c>
    </row>
    <row r="22" spans="2:17" ht="18.75" customHeight="1" x14ac:dyDescent="0.25">
      <c r="B22" s="15">
        <f t="shared" si="1"/>
        <v>14</v>
      </c>
      <c r="C22" s="56" t="s">
        <v>169</v>
      </c>
      <c r="D22" s="71" t="s">
        <v>149</v>
      </c>
      <c r="E22" s="69"/>
      <c r="F22" s="69"/>
      <c r="G22" s="69"/>
      <c r="H22" s="69"/>
      <c r="I22" s="70"/>
      <c r="J22" s="68">
        <v>0</v>
      </c>
      <c r="K22" s="38">
        <v>77</v>
      </c>
      <c r="L22" s="108">
        <v>89</v>
      </c>
      <c r="M22" s="38">
        <v>0</v>
      </c>
      <c r="N22" s="32">
        <v>0</v>
      </c>
      <c r="O22" s="32">
        <v>0</v>
      </c>
      <c r="P22" s="32">
        <v>0</v>
      </c>
      <c r="Q22" s="13">
        <f t="shared" si="0"/>
        <v>41.5</v>
      </c>
    </row>
    <row r="23" spans="2:17" ht="18.75" customHeight="1" x14ac:dyDescent="0.25">
      <c r="B23" s="15">
        <f t="shared" si="1"/>
        <v>15</v>
      </c>
      <c r="C23" s="56" t="s">
        <v>170</v>
      </c>
      <c r="D23" s="71" t="s">
        <v>150</v>
      </c>
      <c r="E23" s="69"/>
      <c r="F23" s="69"/>
      <c r="G23" s="69"/>
      <c r="H23" s="69"/>
      <c r="I23" s="70"/>
      <c r="J23" s="68">
        <v>85</v>
      </c>
      <c r="K23" s="38">
        <v>94</v>
      </c>
      <c r="L23" s="108">
        <v>96</v>
      </c>
      <c r="M23" s="38">
        <v>97</v>
      </c>
      <c r="N23" s="32">
        <v>0</v>
      </c>
      <c r="O23" s="32">
        <v>0</v>
      </c>
      <c r="P23" s="32">
        <v>0</v>
      </c>
      <c r="Q23" s="13">
        <f t="shared" si="0"/>
        <v>93</v>
      </c>
    </row>
    <row r="24" spans="2:17" ht="18.75" customHeight="1" x14ac:dyDescent="0.25">
      <c r="B24" s="15">
        <f t="shared" si="1"/>
        <v>16</v>
      </c>
      <c r="C24" s="56" t="s">
        <v>180</v>
      </c>
      <c r="D24" s="71" t="s">
        <v>156</v>
      </c>
      <c r="E24" s="69"/>
      <c r="F24" s="69"/>
      <c r="G24" s="69"/>
      <c r="H24" s="69"/>
      <c r="I24" s="70"/>
      <c r="J24" s="68">
        <v>74</v>
      </c>
      <c r="K24" s="38">
        <v>82</v>
      </c>
      <c r="L24" s="108">
        <v>89</v>
      </c>
      <c r="M24" s="38">
        <v>88</v>
      </c>
      <c r="N24" s="32">
        <v>0</v>
      </c>
      <c r="O24" s="32">
        <v>0</v>
      </c>
      <c r="P24" s="32">
        <v>0</v>
      </c>
      <c r="Q24" s="13">
        <f t="shared" si="0"/>
        <v>83.25</v>
      </c>
    </row>
    <row r="25" spans="2:17" ht="18.75" customHeight="1" x14ac:dyDescent="0.25">
      <c r="B25" s="15">
        <f t="shared" si="1"/>
        <v>17</v>
      </c>
      <c r="C25" s="56" t="s">
        <v>179</v>
      </c>
      <c r="D25" s="71" t="s">
        <v>25</v>
      </c>
      <c r="E25" s="69"/>
      <c r="F25" s="69"/>
      <c r="G25" s="69"/>
      <c r="H25" s="69"/>
      <c r="I25" s="70"/>
      <c r="J25" s="68">
        <v>83</v>
      </c>
      <c r="K25" s="38">
        <v>81</v>
      </c>
      <c r="L25" s="108">
        <v>89</v>
      </c>
      <c r="M25" s="38">
        <v>88</v>
      </c>
      <c r="N25" s="32">
        <v>0</v>
      </c>
      <c r="O25" s="32">
        <v>0</v>
      </c>
      <c r="P25" s="32">
        <v>0</v>
      </c>
      <c r="Q25" s="13">
        <f t="shared" si="0"/>
        <v>85.25</v>
      </c>
    </row>
    <row r="26" spans="2:17" ht="18.75" customHeight="1" x14ac:dyDescent="0.25">
      <c r="B26" s="15">
        <f t="shared" si="1"/>
        <v>18</v>
      </c>
      <c r="C26" s="56" t="s">
        <v>171</v>
      </c>
      <c r="D26" s="71" t="s">
        <v>151</v>
      </c>
      <c r="E26" s="69"/>
      <c r="F26" s="69"/>
      <c r="G26" s="69"/>
      <c r="H26" s="69"/>
      <c r="I26" s="70"/>
      <c r="J26" s="68">
        <v>93</v>
      </c>
      <c r="K26" s="38">
        <v>97</v>
      </c>
      <c r="L26" s="108">
        <v>100</v>
      </c>
      <c r="M26" s="38">
        <v>100</v>
      </c>
      <c r="N26" s="32">
        <v>0</v>
      </c>
      <c r="O26" s="32">
        <v>0</v>
      </c>
      <c r="P26" s="32">
        <v>0</v>
      </c>
      <c r="Q26" s="13">
        <f t="shared" si="0"/>
        <v>97.5</v>
      </c>
    </row>
    <row r="27" spans="2:17" ht="18.75" customHeight="1" x14ac:dyDescent="0.25">
      <c r="B27" s="15">
        <f t="shared" si="1"/>
        <v>19</v>
      </c>
      <c r="C27" s="56" t="s">
        <v>172</v>
      </c>
      <c r="D27" s="71" t="s">
        <v>152</v>
      </c>
      <c r="E27" s="69"/>
      <c r="F27" s="69"/>
      <c r="G27" s="69"/>
      <c r="H27" s="69"/>
      <c r="I27" s="70"/>
      <c r="J27" s="68">
        <v>0</v>
      </c>
      <c r="K27" s="38">
        <v>91</v>
      </c>
      <c r="L27" s="108">
        <v>92</v>
      </c>
      <c r="M27" s="38">
        <v>97</v>
      </c>
      <c r="N27" s="32">
        <v>0</v>
      </c>
      <c r="O27" s="32">
        <v>0</v>
      </c>
      <c r="P27" s="32">
        <v>0</v>
      </c>
      <c r="Q27" s="13">
        <f t="shared" si="0"/>
        <v>70</v>
      </c>
    </row>
    <row r="28" spans="2:17" ht="18.75" customHeight="1" x14ac:dyDescent="0.25">
      <c r="B28" s="15">
        <f t="shared" si="1"/>
        <v>20</v>
      </c>
      <c r="C28" s="56" t="s">
        <v>173</v>
      </c>
      <c r="D28" s="71" t="s">
        <v>153</v>
      </c>
      <c r="E28" s="69"/>
      <c r="F28" s="69"/>
      <c r="G28" s="69"/>
      <c r="H28" s="69"/>
      <c r="I28" s="70"/>
      <c r="J28" s="68">
        <v>91</v>
      </c>
      <c r="K28" s="38">
        <v>91</v>
      </c>
      <c r="L28" s="108">
        <v>96</v>
      </c>
      <c r="M28" s="38">
        <v>94</v>
      </c>
      <c r="N28" s="32">
        <v>0</v>
      </c>
      <c r="O28" s="32">
        <v>0</v>
      </c>
      <c r="P28" s="32">
        <v>0</v>
      </c>
      <c r="Q28" s="13">
        <f t="shared" si="0"/>
        <v>93</v>
      </c>
    </row>
    <row r="29" spans="2:17" ht="18.75" customHeight="1" x14ac:dyDescent="0.25">
      <c r="B29" s="15">
        <f t="shared" si="1"/>
        <v>21</v>
      </c>
      <c r="C29" s="56" t="s">
        <v>174</v>
      </c>
      <c r="D29" s="71" t="s">
        <v>154</v>
      </c>
      <c r="E29" s="69"/>
      <c r="F29" s="69"/>
      <c r="G29" s="69"/>
      <c r="H29" s="69"/>
      <c r="I29" s="70"/>
      <c r="J29" s="68">
        <v>0</v>
      </c>
      <c r="K29" s="38">
        <v>0</v>
      </c>
      <c r="L29" s="108">
        <v>0</v>
      </c>
      <c r="M29" s="38">
        <v>0</v>
      </c>
      <c r="N29" s="32">
        <v>0</v>
      </c>
      <c r="O29" s="32">
        <v>0</v>
      </c>
      <c r="P29" s="32">
        <v>0</v>
      </c>
      <c r="Q29" s="13">
        <f t="shared" si="0"/>
        <v>0</v>
      </c>
    </row>
    <row r="30" spans="2:17" ht="18.75" customHeight="1" x14ac:dyDescent="0.25">
      <c r="B30" s="15">
        <f t="shared" si="1"/>
        <v>22</v>
      </c>
      <c r="C30" s="56" t="s">
        <v>175</v>
      </c>
      <c r="D30" s="71" t="s">
        <v>155</v>
      </c>
      <c r="E30" s="69"/>
      <c r="F30" s="69"/>
      <c r="G30" s="69"/>
      <c r="H30" s="69"/>
      <c r="I30" s="70"/>
      <c r="J30" s="68">
        <v>78</v>
      </c>
      <c r="K30" s="38">
        <v>87</v>
      </c>
      <c r="L30" s="108">
        <v>83</v>
      </c>
      <c r="M30" s="38">
        <v>0</v>
      </c>
      <c r="N30" s="32">
        <v>0</v>
      </c>
      <c r="O30" s="32">
        <v>0</v>
      </c>
      <c r="P30" s="32">
        <v>0</v>
      </c>
      <c r="Q30" s="13">
        <f t="shared" si="0"/>
        <v>62</v>
      </c>
    </row>
    <row r="31" spans="2:17" x14ac:dyDescent="0.25">
      <c r="B31" s="15">
        <f t="shared" si="1"/>
        <v>23</v>
      </c>
      <c r="C31" s="15"/>
      <c r="D31" s="89"/>
      <c r="E31" s="89"/>
      <c r="F31" s="89"/>
      <c r="G31" s="89"/>
      <c r="H31" s="89"/>
      <c r="I31" s="89"/>
      <c r="J31" s="16"/>
      <c r="K31" s="38"/>
      <c r="L31" s="16"/>
      <c r="M31" s="16"/>
      <c r="N31" s="16"/>
      <c r="O31" s="16"/>
      <c r="P31" s="16"/>
      <c r="Q31" s="13">
        <f t="shared" ref="Q10:Q48" si="2">SUM(J31:P31)/7</f>
        <v>0</v>
      </c>
    </row>
    <row r="32" spans="2:17" x14ac:dyDescent="0.25">
      <c r="B32" s="15">
        <f t="shared" si="1"/>
        <v>24</v>
      </c>
      <c r="C32" s="15"/>
      <c r="D32" s="89"/>
      <c r="E32" s="89"/>
      <c r="F32" s="89"/>
      <c r="G32" s="89"/>
      <c r="H32" s="89"/>
      <c r="I32" s="89"/>
      <c r="J32" s="16"/>
      <c r="K32" s="16"/>
      <c r="L32" s="16"/>
      <c r="M32" s="16"/>
      <c r="N32" s="16"/>
      <c r="O32" s="16"/>
      <c r="P32" s="16"/>
      <c r="Q32" s="13">
        <f t="shared" si="2"/>
        <v>0</v>
      </c>
    </row>
    <row r="33" spans="2:17" x14ac:dyDescent="0.25">
      <c r="B33" s="15">
        <f t="shared" si="1"/>
        <v>25</v>
      </c>
      <c r="C33" s="15"/>
      <c r="D33" s="89"/>
      <c r="E33" s="89"/>
      <c r="F33" s="89"/>
      <c r="G33" s="89"/>
      <c r="H33" s="89"/>
      <c r="I33" s="89"/>
      <c r="J33" s="16"/>
      <c r="K33" s="16"/>
      <c r="L33" s="16"/>
      <c r="M33" s="16"/>
      <c r="N33" s="16"/>
      <c r="O33" s="16"/>
      <c r="P33" s="16"/>
      <c r="Q33" s="13">
        <f t="shared" si="2"/>
        <v>0</v>
      </c>
    </row>
    <row r="34" spans="2:17" x14ac:dyDescent="0.25">
      <c r="B34" s="15">
        <f t="shared" si="1"/>
        <v>26</v>
      </c>
      <c r="C34" s="15"/>
      <c r="D34" s="89"/>
      <c r="E34" s="89"/>
      <c r="F34" s="89"/>
      <c r="G34" s="89"/>
      <c r="H34" s="89"/>
      <c r="I34" s="89"/>
      <c r="J34" s="16"/>
      <c r="K34" s="16"/>
      <c r="L34" s="16"/>
      <c r="M34" s="16"/>
      <c r="N34" s="16"/>
      <c r="O34" s="16"/>
      <c r="P34" s="16"/>
      <c r="Q34" s="13">
        <f t="shared" si="2"/>
        <v>0</v>
      </c>
    </row>
    <row r="35" spans="2:17" x14ac:dyDescent="0.25">
      <c r="B35" s="15">
        <f t="shared" si="1"/>
        <v>27</v>
      </c>
      <c r="C35" s="15"/>
      <c r="D35" s="89"/>
      <c r="E35" s="89"/>
      <c r="F35" s="89"/>
      <c r="G35" s="89"/>
      <c r="H35" s="89"/>
      <c r="I35" s="89"/>
      <c r="J35" s="16"/>
      <c r="K35" s="16"/>
      <c r="L35" s="16"/>
      <c r="M35" s="16"/>
      <c r="N35" s="16"/>
      <c r="O35" s="16"/>
      <c r="P35" s="16"/>
      <c r="Q35" s="13">
        <f t="shared" si="2"/>
        <v>0</v>
      </c>
    </row>
    <row r="36" spans="2:17" x14ac:dyDescent="0.25">
      <c r="B36" s="15">
        <f t="shared" si="1"/>
        <v>28</v>
      </c>
      <c r="C36" s="15"/>
      <c r="D36" s="89"/>
      <c r="E36" s="89"/>
      <c r="F36" s="89"/>
      <c r="G36" s="89"/>
      <c r="H36" s="89"/>
      <c r="I36" s="89"/>
      <c r="J36" s="16"/>
      <c r="K36" s="16"/>
      <c r="L36" s="16"/>
      <c r="M36" s="16"/>
      <c r="N36" s="16"/>
      <c r="O36" s="16"/>
      <c r="P36" s="16"/>
      <c r="Q36" s="13">
        <f t="shared" si="2"/>
        <v>0</v>
      </c>
    </row>
    <row r="37" spans="2:17" x14ac:dyDescent="0.25">
      <c r="B37" s="15">
        <f t="shared" si="1"/>
        <v>29</v>
      </c>
      <c r="C37" s="15"/>
      <c r="D37" s="89"/>
      <c r="E37" s="89"/>
      <c r="F37" s="89"/>
      <c r="G37" s="89"/>
      <c r="H37" s="89"/>
      <c r="I37" s="89"/>
      <c r="J37" s="16"/>
      <c r="K37" s="16"/>
      <c r="L37" s="16"/>
      <c r="M37" s="16"/>
      <c r="N37" s="16"/>
      <c r="O37" s="16"/>
      <c r="P37" s="16"/>
      <c r="Q37" s="13">
        <f t="shared" si="2"/>
        <v>0</v>
      </c>
    </row>
    <row r="38" spans="2:17" x14ac:dyDescent="0.25">
      <c r="B38" s="15">
        <f t="shared" si="1"/>
        <v>30</v>
      </c>
      <c r="C38" s="15"/>
      <c r="D38" s="89"/>
      <c r="E38" s="89"/>
      <c r="F38" s="89"/>
      <c r="G38" s="89"/>
      <c r="H38" s="89"/>
      <c r="I38" s="89"/>
      <c r="J38" s="16"/>
      <c r="K38" s="16"/>
      <c r="L38" s="16"/>
      <c r="M38" s="16"/>
      <c r="N38" s="16"/>
      <c r="O38" s="16"/>
      <c r="P38" s="16"/>
      <c r="Q38" s="13">
        <f t="shared" si="2"/>
        <v>0</v>
      </c>
    </row>
    <row r="39" spans="2:17" x14ac:dyDescent="0.25">
      <c r="B39" s="15">
        <f t="shared" si="1"/>
        <v>31</v>
      </c>
      <c r="C39" s="15"/>
      <c r="D39" s="89"/>
      <c r="E39" s="89"/>
      <c r="F39" s="89"/>
      <c r="G39" s="89"/>
      <c r="H39" s="89"/>
      <c r="I39" s="89"/>
      <c r="J39" s="16"/>
      <c r="K39" s="16"/>
      <c r="L39" s="16"/>
      <c r="M39" s="16"/>
      <c r="N39" s="16"/>
      <c r="O39" s="16"/>
      <c r="P39" s="16"/>
      <c r="Q39" s="13">
        <f t="shared" si="2"/>
        <v>0</v>
      </c>
    </row>
    <row r="40" spans="2:17" x14ac:dyDescent="0.25">
      <c r="B40" s="15">
        <f t="shared" si="1"/>
        <v>32</v>
      </c>
      <c r="C40" s="15"/>
      <c r="D40" s="89"/>
      <c r="E40" s="89"/>
      <c r="F40" s="89"/>
      <c r="G40" s="89"/>
      <c r="H40" s="89"/>
      <c r="I40" s="89"/>
      <c r="J40" s="16"/>
      <c r="K40" s="16"/>
      <c r="L40" s="16"/>
      <c r="M40" s="16"/>
      <c r="N40" s="16"/>
      <c r="O40" s="16"/>
      <c r="P40" s="16"/>
      <c r="Q40" s="13">
        <f t="shared" si="2"/>
        <v>0</v>
      </c>
    </row>
    <row r="41" spans="2:17" x14ac:dyDescent="0.25">
      <c r="B41" s="15">
        <f t="shared" si="1"/>
        <v>33</v>
      </c>
      <c r="C41" s="15"/>
      <c r="D41" s="89"/>
      <c r="E41" s="89"/>
      <c r="F41" s="89"/>
      <c r="G41" s="89"/>
      <c r="H41" s="89"/>
      <c r="I41" s="89"/>
      <c r="J41" s="16"/>
      <c r="K41" s="16"/>
      <c r="L41" s="16"/>
      <c r="M41" s="16"/>
      <c r="N41" s="16"/>
      <c r="O41" s="16"/>
      <c r="P41" s="16"/>
      <c r="Q41" s="13">
        <f t="shared" si="2"/>
        <v>0</v>
      </c>
    </row>
    <row r="42" spans="2:17" x14ac:dyDescent="0.25">
      <c r="B42" s="15">
        <f t="shared" si="1"/>
        <v>34</v>
      </c>
      <c r="C42" s="15"/>
      <c r="D42" s="89"/>
      <c r="E42" s="89"/>
      <c r="F42" s="89"/>
      <c r="G42" s="89"/>
      <c r="H42" s="89"/>
      <c r="I42" s="89"/>
      <c r="J42" s="16"/>
      <c r="K42" s="16"/>
      <c r="L42" s="16"/>
      <c r="M42" s="16"/>
      <c r="N42" s="16"/>
      <c r="O42" s="16"/>
      <c r="P42" s="16"/>
      <c r="Q42" s="13">
        <f t="shared" si="2"/>
        <v>0</v>
      </c>
    </row>
    <row r="43" spans="2:17" x14ac:dyDescent="0.25">
      <c r="B43" s="15">
        <f t="shared" si="1"/>
        <v>35</v>
      </c>
      <c r="C43" s="15"/>
      <c r="D43" s="89"/>
      <c r="E43" s="89"/>
      <c r="F43" s="89"/>
      <c r="G43" s="89"/>
      <c r="H43" s="89"/>
      <c r="I43" s="89"/>
      <c r="J43" s="16"/>
      <c r="K43" s="16"/>
      <c r="L43" s="16"/>
      <c r="M43" s="16"/>
      <c r="N43" s="16"/>
      <c r="O43" s="16"/>
      <c r="P43" s="16"/>
      <c r="Q43" s="13">
        <f t="shared" si="2"/>
        <v>0</v>
      </c>
    </row>
    <row r="44" spans="2:17" x14ac:dyDescent="0.25">
      <c r="B44" s="15">
        <f t="shared" si="1"/>
        <v>36</v>
      </c>
      <c r="C44" s="15"/>
      <c r="D44" s="89"/>
      <c r="E44" s="89"/>
      <c r="F44" s="89"/>
      <c r="G44" s="89"/>
      <c r="H44" s="89"/>
      <c r="I44" s="89"/>
      <c r="J44" s="16"/>
      <c r="K44" s="16"/>
      <c r="L44" s="16"/>
      <c r="M44" s="16"/>
      <c r="N44" s="16"/>
      <c r="O44" s="16"/>
      <c r="P44" s="16"/>
      <c r="Q44" s="13">
        <f t="shared" si="2"/>
        <v>0</v>
      </c>
    </row>
    <row r="45" spans="2:17" x14ac:dyDescent="0.25">
      <c r="B45" s="15">
        <f t="shared" si="1"/>
        <v>37</v>
      </c>
      <c r="C45" s="8"/>
      <c r="D45" s="89"/>
      <c r="E45" s="89"/>
      <c r="F45" s="89"/>
      <c r="G45" s="89"/>
      <c r="H45" s="89"/>
      <c r="I45" s="89"/>
      <c r="J45" s="16"/>
      <c r="K45" s="16"/>
      <c r="L45" s="16"/>
      <c r="M45" s="16"/>
      <c r="N45" s="16"/>
      <c r="O45" s="16"/>
      <c r="P45" s="16"/>
      <c r="Q45" s="13">
        <f t="shared" si="2"/>
        <v>0</v>
      </c>
    </row>
    <row r="46" spans="2:17" x14ac:dyDescent="0.25">
      <c r="B46" s="15">
        <f t="shared" si="1"/>
        <v>38</v>
      </c>
      <c r="C46" s="8"/>
      <c r="D46" s="89"/>
      <c r="E46" s="89"/>
      <c r="F46" s="89"/>
      <c r="G46" s="89"/>
      <c r="H46" s="89"/>
      <c r="I46" s="89"/>
      <c r="J46" s="16"/>
      <c r="K46" s="16"/>
      <c r="L46" s="16"/>
      <c r="M46" s="16"/>
      <c r="N46" s="16"/>
      <c r="O46" s="16"/>
      <c r="P46" s="16"/>
      <c r="Q46" s="13">
        <f t="shared" si="2"/>
        <v>0</v>
      </c>
    </row>
    <row r="47" spans="2:17" x14ac:dyDescent="0.25">
      <c r="B47" s="15">
        <f t="shared" si="1"/>
        <v>39</v>
      </c>
      <c r="C47" s="8"/>
      <c r="D47" s="89"/>
      <c r="E47" s="89"/>
      <c r="F47" s="89"/>
      <c r="G47" s="89"/>
      <c r="H47" s="89"/>
      <c r="I47" s="89"/>
      <c r="J47" s="16"/>
      <c r="K47" s="16"/>
      <c r="L47" s="16"/>
      <c r="M47" s="16"/>
      <c r="N47" s="16"/>
      <c r="O47" s="16"/>
      <c r="P47" s="16"/>
      <c r="Q47" s="13">
        <f t="shared" si="2"/>
        <v>0</v>
      </c>
    </row>
    <row r="48" spans="2:17" x14ac:dyDescent="0.25">
      <c r="B48" s="15">
        <f t="shared" si="1"/>
        <v>40</v>
      </c>
      <c r="C48" s="8"/>
      <c r="D48" s="89"/>
      <c r="E48" s="89"/>
      <c r="F48" s="89"/>
      <c r="G48" s="89"/>
      <c r="H48" s="89"/>
      <c r="I48" s="89"/>
      <c r="J48" s="16"/>
      <c r="K48" s="16"/>
      <c r="L48" s="16"/>
      <c r="M48" s="16"/>
      <c r="N48" s="16"/>
      <c r="O48" s="16"/>
      <c r="P48" s="16"/>
      <c r="Q48" s="13">
        <f t="shared" si="2"/>
        <v>0</v>
      </c>
    </row>
    <row r="49" spans="3:17" x14ac:dyDescent="0.25">
      <c r="C49" s="90"/>
      <c r="D49" s="90"/>
      <c r="E49" s="14"/>
      <c r="H49" s="91" t="s">
        <v>19</v>
      </c>
      <c r="I49" s="91"/>
      <c r="J49" s="19">
        <f t="shared" ref="J49:Q49" si="3">COUNTIF(J9:J48,"&gt;=70")</f>
        <v>14</v>
      </c>
      <c r="K49" s="19">
        <f t="shared" si="3"/>
        <v>18</v>
      </c>
      <c r="L49" s="19">
        <f t="shared" si="3"/>
        <v>20</v>
      </c>
      <c r="M49" s="19">
        <f t="shared" si="3"/>
        <v>9</v>
      </c>
      <c r="N49" s="19">
        <f t="shared" si="3"/>
        <v>0</v>
      </c>
      <c r="O49" s="19">
        <f t="shared" si="3"/>
        <v>0</v>
      </c>
      <c r="P49" s="19">
        <f t="shared" si="3"/>
        <v>0</v>
      </c>
      <c r="Q49" s="23">
        <f t="shared" si="3"/>
        <v>9</v>
      </c>
    </row>
    <row r="50" spans="3:17" x14ac:dyDescent="0.25">
      <c r="C50" s="90"/>
      <c r="D50" s="90"/>
      <c r="E50" s="18"/>
      <c r="H50" s="92" t="s">
        <v>20</v>
      </c>
      <c r="I50" s="92"/>
      <c r="J50" s="20">
        <f t="shared" ref="J50:Q50" si="4">COUNTIF(J9:J48,"&lt;70")</f>
        <v>8</v>
      </c>
      <c r="K50" s="20">
        <f t="shared" si="4"/>
        <v>4</v>
      </c>
      <c r="L50" s="20">
        <f t="shared" si="4"/>
        <v>2</v>
      </c>
      <c r="M50" s="20">
        <f t="shared" si="4"/>
        <v>13</v>
      </c>
      <c r="N50" s="20">
        <f t="shared" si="4"/>
        <v>22</v>
      </c>
      <c r="O50" s="20">
        <f t="shared" si="4"/>
        <v>22</v>
      </c>
      <c r="P50" s="20">
        <f t="shared" si="4"/>
        <v>22</v>
      </c>
      <c r="Q50" s="20">
        <f t="shared" si="4"/>
        <v>31</v>
      </c>
    </row>
    <row r="51" spans="3:17" x14ac:dyDescent="0.25">
      <c r="C51" s="90"/>
      <c r="D51" s="90"/>
      <c r="E51" s="90"/>
      <c r="H51" s="92" t="s">
        <v>21</v>
      </c>
      <c r="I51" s="92"/>
      <c r="J51" s="20">
        <f t="shared" ref="J51:Q51" si="5">COUNT(J9:J48)</f>
        <v>22</v>
      </c>
      <c r="K51" s="20">
        <f t="shared" si="5"/>
        <v>22</v>
      </c>
      <c r="L51" s="20">
        <f t="shared" si="5"/>
        <v>22</v>
      </c>
      <c r="M51" s="20">
        <f t="shared" si="5"/>
        <v>22</v>
      </c>
      <c r="N51" s="20">
        <f t="shared" si="5"/>
        <v>22</v>
      </c>
      <c r="O51" s="20">
        <f t="shared" si="5"/>
        <v>22</v>
      </c>
      <c r="P51" s="20">
        <f t="shared" si="5"/>
        <v>22</v>
      </c>
      <c r="Q51" s="20">
        <f t="shared" si="5"/>
        <v>40</v>
      </c>
    </row>
    <row r="52" spans="3:17" x14ac:dyDescent="0.25">
      <c r="C52" s="90"/>
      <c r="D52" s="90"/>
      <c r="E52" s="14"/>
      <c r="F52" s="11"/>
      <c r="H52" s="95" t="s">
        <v>16</v>
      </c>
      <c r="I52" s="95"/>
      <c r="J52" s="21">
        <f>J49/J51</f>
        <v>0.63636363636363635</v>
      </c>
      <c r="K52" s="22">
        <f t="shared" ref="K52:Q52" si="6">K49/K51</f>
        <v>0.81818181818181823</v>
      </c>
      <c r="L52" s="22">
        <f t="shared" si="6"/>
        <v>0.90909090909090906</v>
      </c>
      <c r="M52" s="22">
        <f t="shared" si="6"/>
        <v>0.40909090909090912</v>
      </c>
      <c r="N52" s="22">
        <f t="shared" si="6"/>
        <v>0</v>
      </c>
      <c r="O52" s="22">
        <f t="shared" si="6"/>
        <v>0</v>
      </c>
      <c r="P52" s="22">
        <f t="shared" si="6"/>
        <v>0</v>
      </c>
      <c r="Q52" s="22">
        <f t="shared" si="6"/>
        <v>0.22500000000000001</v>
      </c>
    </row>
    <row r="53" spans="3:17" x14ac:dyDescent="0.25">
      <c r="C53" s="90"/>
      <c r="D53" s="90"/>
      <c r="E53" s="14"/>
      <c r="F53" s="11"/>
      <c r="H53" s="95" t="s">
        <v>17</v>
      </c>
      <c r="I53" s="95"/>
      <c r="J53" s="21">
        <f>J50/J51</f>
        <v>0.36363636363636365</v>
      </c>
      <c r="K53" s="21">
        <f t="shared" ref="K53:Q53" si="7">K50/K51</f>
        <v>0.18181818181818182</v>
      </c>
      <c r="L53" s="22">
        <f t="shared" si="7"/>
        <v>9.0909090909090912E-2</v>
      </c>
      <c r="M53" s="22">
        <f t="shared" si="7"/>
        <v>0.59090909090909094</v>
      </c>
      <c r="N53" s="22">
        <f t="shared" si="7"/>
        <v>1</v>
      </c>
      <c r="O53" s="22">
        <f t="shared" si="7"/>
        <v>1</v>
      </c>
      <c r="P53" s="22">
        <f t="shared" si="7"/>
        <v>1</v>
      </c>
      <c r="Q53" s="22">
        <f t="shared" si="7"/>
        <v>0.77500000000000002</v>
      </c>
    </row>
    <row r="54" spans="3:17" x14ac:dyDescent="0.25">
      <c r="C54" s="90"/>
      <c r="D54" s="90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93" t="s">
        <v>24</v>
      </c>
      <c r="K56" s="93"/>
      <c r="L56" s="93"/>
      <c r="M56" s="93"/>
      <c r="N56" s="93"/>
      <c r="O56" s="93"/>
      <c r="P56" s="93"/>
    </row>
    <row r="57" spans="3:17" x14ac:dyDescent="0.25">
      <c r="J57" s="94" t="s">
        <v>18</v>
      </c>
      <c r="K57" s="94"/>
      <c r="L57" s="94"/>
      <c r="M57" s="94"/>
      <c r="N57" s="94"/>
      <c r="O57" s="94"/>
      <c r="P57" s="94"/>
    </row>
  </sheetData>
  <sortState xmlns:xlrd2="http://schemas.microsoft.com/office/spreadsheetml/2017/richdata2" ref="C9:D30">
    <sortCondition ref="D9:D30"/>
  </sortState>
  <mergeCells count="39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37:I37"/>
    <mergeCell ref="D31:I31"/>
    <mergeCell ref="D32:I32"/>
    <mergeCell ref="D33:I33"/>
    <mergeCell ref="D34:I34"/>
    <mergeCell ref="D35:I35"/>
    <mergeCell ref="D36:I36"/>
    <mergeCell ref="D8:I8"/>
    <mergeCell ref="B2:P2"/>
    <mergeCell ref="C3:P3"/>
    <mergeCell ref="J4:K4"/>
    <mergeCell ref="N4:O4"/>
    <mergeCell ref="D6:G6"/>
    <mergeCell ref="I6:J6"/>
    <mergeCell ref="K6:P6"/>
  </mergeCells>
  <conditionalFormatting sqref="L9:L30">
    <cfRule type="cellIs" dxfId="5" priority="2" operator="greaterThan">
      <formula>69</formula>
    </cfRule>
  </conditionalFormatting>
  <conditionalFormatting sqref="M9:M30">
    <cfRule type="cellIs" dxfId="4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3"/>
  <sheetViews>
    <sheetView topLeftCell="A25" zoomScale="119" zoomScaleNormal="84" workbookViewId="0">
      <selection activeCell="N32" sqref="N9:N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style="113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"/>
      <c r="R3" s="1"/>
    </row>
    <row r="4" spans="2:18" x14ac:dyDescent="0.25">
      <c r="C4" t="s">
        <v>0</v>
      </c>
      <c r="D4" s="83" t="s">
        <v>233</v>
      </c>
      <c r="E4" s="83"/>
      <c r="F4" s="83"/>
      <c r="G4" s="83"/>
      <c r="I4" t="s">
        <v>1</v>
      </c>
      <c r="J4" s="84" t="s">
        <v>234</v>
      </c>
      <c r="K4" s="84"/>
      <c r="M4" t="s">
        <v>2</v>
      </c>
      <c r="N4" s="85">
        <v>45264</v>
      </c>
      <c r="O4" s="8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4" t="s">
        <v>71</v>
      </c>
      <c r="E6" s="84"/>
      <c r="F6" s="84"/>
      <c r="G6" s="84"/>
      <c r="I6" s="86" t="s">
        <v>22</v>
      </c>
      <c r="J6" s="86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88"/>
      <c r="I8" s="88"/>
      <c r="J8" s="4" t="s">
        <v>7</v>
      </c>
      <c r="K8" s="11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ht="15" customHeight="1" x14ac:dyDescent="0.25">
      <c r="B9" s="7">
        <v>1</v>
      </c>
      <c r="C9" s="60" t="s">
        <v>207</v>
      </c>
      <c r="D9" s="105" t="s">
        <v>183</v>
      </c>
      <c r="E9" s="105"/>
      <c r="F9" s="105"/>
      <c r="G9" s="105"/>
      <c r="H9" s="105"/>
      <c r="I9" s="105"/>
      <c r="J9" s="39">
        <v>100</v>
      </c>
      <c r="K9" s="79">
        <v>87</v>
      </c>
      <c r="L9" s="38">
        <v>82</v>
      </c>
      <c r="M9" s="109">
        <v>77</v>
      </c>
      <c r="N9" s="79">
        <v>0</v>
      </c>
      <c r="O9" s="5">
        <v>0</v>
      </c>
      <c r="P9" s="5">
        <v>0</v>
      </c>
      <c r="Q9" s="13">
        <f>SUM(J9:P9)/5</f>
        <v>69.2</v>
      </c>
    </row>
    <row r="10" spans="2:18" ht="15" customHeight="1" x14ac:dyDescent="0.25">
      <c r="B10" s="7">
        <f>B9+1</f>
        <v>2</v>
      </c>
      <c r="C10" s="60" t="s">
        <v>208</v>
      </c>
      <c r="D10" s="105" t="s">
        <v>184</v>
      </c>
      <c r="E10" s="105"/>
      <c r="F10" s="105"/>
      <c r="G10" s="105"/>
      <c r="H10" s="105"/>
      <c r="I10" s="105"/>
      <c r="J10" s="39">
        <v>100</v>
      </c>
      <c r="K10" s="79">
        <v>90</v>
      </c>
      <c r="L10" s="38">
        <v>82</v>
      </c>
      <c r="M10" s="109">
        <v>77</v>
      </c>
      <c r="N10" s="79">
        <v>0</v>
      </c>
      <c r="O10" s="5">
        <v>0</v>
      </c>
      <c r="P10" s="5">
        <v>0</v>
      </c>
      <c r="Q10" s="13">
        <f t="shared" ref="Q10:Q32" si="0">SUM(J10:P10)/5</f>
        <v>69.8</v>
      </c>
    </row>
    <row r="11" spans="2:18" ht="15" customHeight="1" x14ac:dyDescent="0.25">
      <c r="B11" s="7">
        <f t="shared" ref="B11:B44" si="1">B10+1</f>
        <v>3</v>
      </c>
      <c r="C11" s="60" t="s">
        <v>209</v>
      </c>
      <c r="D11" s="105" t="s">
        <v>185</v>
      </c>
      <c r="E11" s="105"/>
      <c r="F11" s="105"/>
      <c r="G11" s="105"/>
      <c r="H11" s="105"/>
      <c r="I11" s="105"/>
      <c r="J11" s="39">
        <v>100</v>
      </c>
      <c r="K11" s="79">
        <v>93</v>
      </c>
      <c r="L11" s="38">
        <v>83</v>
      </c>
      <c r="M11" s="109">
        <v>77</v>
      </c>
      <c r="N11" s="79">
        <v>0</v>
      </c>
      <c r="O11" s="5">
        <v>0</v>
      </c>
      <c r="P11" s="5">
        <v>0</v>
      </c>
      <c r="Q11" s="13">
        <f t="shared" si="0"/>
        <v>70.599999999999994</v>
      </c>
    </row>
    <row r="12" spans="2:18" ht="15" customHeight="1" x14ac:dyDescent="0.25">
      <c r="B12" s="7">
        <f t="shared" si="1"/>
        <v>4</v>
      </c>
      <c r="C12" s="60" t="s">
        <v>210</v>
      </c>
      <c r="D12" s="105" t="s">
        <v>186</v>
      </c>
      <c r="E12" s="105"/>
      <c r="F12" s="105"/>
      <c r="G12" s="105"/>
      <c r="H12" s="105"/>
      <c r="I12" s="105"/>
      <c r="J12" s="39">
        <v>0</v>
      </c>
      <c r="K12" s="79">
        <v>93</v>
      </c>
      <c r="L12" s="38">
        <v>88</v>
      </c>
      <c r="M12" s="109">
        <v>77</v>
      </c>
      <c r="N12" s="79">
        <v>81</v>
      </c>
      <c r="O12" s="5">
        <v>0</v>
      </c>
      <c r="P12" s="5">
        <v>0</v>
      </c>
      <c r="Q12" s="13">
        <f t="shared" si="0"/>
        <v>67.8</v>
      </c>
    </row>
    <row r="13" spans="2:18" ht="15" customHeight="1" x14ac:dyDescent="0.25">
      <c r="B13" s="7">
        <f t="shared" si="1"/>
        <v>5</v>
      </c>
      <c r="C13" s="60" t="s">
        <v>211</v>
      </c>
      <c r="D13" s="105" t="s">
        <v>187</v>
      </c>
      <c r="E13" s="105"/>
      <c r="F13" s="105"/>
      <c r="G13" s="105"/>
      <c r="H13" s="105"/>
      <c r="I13" s="105"/>
      <c r="J13" s="39">
        <v>0</v>
      </c>
      <c r="K13" s="115">
        <v>0</v>
      </c>
      <c r="L13" s="38">
        <v>0</v>
      </c>
      <c r="M13" s="110">
        <v>0</v>
      </c>
      <c r="N13" s="112">
        <v>0</v>
      </c>
      <c r="O13" s="5">
        <v>0</v>
      </c>
      <c r="P13" s="5">
        <v>0</v>
      </c>
      <c r="Q13" s="13">
        <f t="shared" si="0"/>
        <v>0</v>
      </c>
    </row>
    <row r="14" spans="2:18" ht="15" customHeight="1" x14ac:dyDescent="0.25">
      <c r="B14" s="7">
        <f t="shared" si="1"/>
        <v>6</v>
      </c>
      <c r="C14" s="60" t="s">
        <v>212</v>
      </c>
      <c r="D14" s="59" t="s">
        <v>188</v>
      </c>
      <c r="E14" s="57"/>
      <c r="F14" s="57"/>
      <c r="G14" s="57"/>
      <c r="H14" s="57"/>
      <c r="I14" s="58"/>
      <c r="J14" s="39">
        <v>0</v>
      </c>
      <c r="K14" s="79">
        <v>89</v>
      </c>
      <c r="L14" s="38">
        <v>0</v>
      </c>
      <c r="M14" s="109">
        <v>0</v>
      </c>
      <c r="N14" s="79">
        <v>0</v>
      </c>
      <c r="O14" s="5">
        <v>0</v>
      </c>
      <c r="P14" s="5">
        <v>0</v>
      </c>
      <c r="Q14" s="13">
        <f t="shared" si="0"/>
        <v>17.8</v>
      </c>
    </row>
    <row r="15" spans="2:18" ht="15" customHeight="1" x14ac:dyDescent="0.25">
      <c r="B15" s="7">
        <f t="shared" si="1"/>
        <v>7</v>
      </c>
      <c r="C15" s="60" t="s">
        <v>213</v>
      </c>
      <c r="D15" s="105" t="s">
        <v>189</v>
      </c>
      <c r="E15" s="105"/>
      <c r="F15" s="105"/>
      <c r="G15" s="105"/>
      <c r="H15" s="105"/>
      <c r="I15" s="105"/>
      <c r="J15" s="39">
        <v>91</v>
      </c>
      <c r="K15" s="79">
        <v>83</v>
      </c>
      <c r="L15" s="38">
        <v>74</v>
      </c>
      <c r="M15" s="109">
        <v>0</v>
      </c>
      <c r="N15" s="79">
        <v>0</v>
      </c>
      <c r="O15" s="5">
        <v>0</v>
      </c>
      <c r="P15" s="5">
        <v>0</v>
      </c>
      <c r="Q15" s="13">
        <f t="shared" si="0"/>
        <v>49.6</v>
      </c>
    </row>
    <row r="16" spans="2:18" ht="15" customHeight="1" x14ac:dyDescent="0.25">
      <c r="B16" s="7">
        <f t="shared" si="1"/>
        <v>8</v>
      </c>
      <c r="C16" s="60" t="s">
        <v>214</v>
      </c>
      <c r="D16" s="59" t="s">
        <v>190</v>
      </c>
      <c r="E16" s="57"/>
      <c r="F16" s="57"/>
      <c r="G16" s="57"/>
      <c r="H16" s="57"/>
      <c r="I16" s="58"/>
      <c r="J16" s="39">
        <v>91</v>
      </c>
      <c r="K16" s="79">
        <v>86</v>
      </c>
      <c r="L16" s="38">
        <v>0</v>
      </c>
      <c r="M16" s="109">
        <v>0</v>
      </c>
      <c r="N16" s="79">
        <v>0</v>
      </c>
      <c r="O16" s="5">
        <v>0</v>
      </c>
      <c r="P16" s="5">
        <v>0</v>
      </c>
      <c r="Q16" s="13">
        <f t="shared" si="0"/>
        <v>35.4</v>
      </c>
    </row>
    <row r="17" spans="2:17" ht="15" customHeight="1" x14ac:dyDescent="0.25">
      <c r="B17" s="7">
        <f t="shared" si="1"/>
        <v>9</v>
      </c>
      <c r="C17" s="60" t="s">
        <v>215</v>
      </c>
      <c r="D17" s="105" t="s">
        <v>191</v>
      </c>
      <c r="E17" s="105"/>
      <c r="F17" s="105"/>
      <c r="G17" s="105"/>
      <c r="H17" s="105"/>
      <c r="I17" s="105"/>
      <c r="J17" s="39">
        <v>91</v>
      </c>
      <c r="K17" s="79">
        <v>83</v>
      </c>
      <c r="L17" s="38">
        <v>74</v>
      </c>
      <c r="M17" s="109">
        <v>0</v>
      </c>
      <c r="N17" s="79">
        <v>0</v>
      </c>
      <c r="O17" s="5">
        <v>0</v>
      </c>
      <c r="P17" s="5">
        <v>0</v>
      </c>
      <c r="Q17" s="13">
        <f t="shared" si="0"/>
        <v>49.6</v>
      </c>
    </row>
    <row r="18" spans="2:17" ht="15" customHeight="1" x14ac:dyDescent="0.25">
      <c r="B18" s="7">
        <f t="shared" si="1"/>
        <v>10</v>
      </c>
      <c r="C18" s="60" t="s">
        <v>216</v>
      </c>
      <c r="D18" s="105" t="s">
        <v>192</v>
      </c>
      <c r="E18" s="105"/>
      <c r="F18" s="105"/>
      <c r="G18" s="105"/>
      <c r="H18" s="105"/>
      <c r="I18" s="105"/>
      <c r="J18" s="39">
        <v>96</v>
      </c>
      <c r="K18" s="79">
        <v>90</v>
      </c>
      <c r="L18" s="38">
        <v>78</v>
      </c>
      <c r="M18" s="109">
        <v>76</v>
      </c>
      <c r="N18" s="79">
        <v>81</v>
      </c>
      <c r="O18" s="5">
        <v>0</v>
      </c>
      <c r="P18" s="5">
        <v>0</v>
      </c>
      <c r="Q18" s="13">
        <f t="shared" si="0"/>
        <v>84.2</v>
      </c>
    </row>
    <row r="19" spans="2:17" ht="15" customHeight="1" x14ac:dyDescent="0.25">
      <c r="B19" s="7">
        <f t="shared" si="1"/>
        <v>11</v>
      </c>
      <c r="C19" s="60" t="s">
        <v>217</v>
      </c>
      <c r="D19" s="105" t="s">
        <v>193</v>
      </c>
      <c r="E19" s="105"/>
      <c r="F19" s="105"/>
      <c r="G19" s="105"/>
      <c r="H19" s="105"/>
      <c r="I19" s="105"/>
      <c r="J19" s="39">
        <v>96</v>
      </c>
      <c r="K19" s="79">
        <v>84</v>
      </c>
      <c r="L19" s="38">
        <v>78</v>
      </c>
      <c r="M19" s="109">
        <v>76</v>
      </c>
      <c r="N19" s="79">
        <v>81</v>
      </c>
      <c r="O19" s="5">
        <v>0</v>
      </c>
      <c r="P19" s="5">
        <v>0</v>
      </c>
      <c r="Q19" s="13">
        <f t="shared" si="0"/>
        <v>83</v>
      </c>
    </row>
    <row r="20" spans="2:17" ht="15" customHeight="1" x14ac:dyDescent="0.25">
      <c r="B20" s="7">
        <f t="shared" si="1"/>
        <v>12</v>
      </c>
      <c r="C20" s="60" t="s">
        <v>218</v>
      </c>
      <c r="D20" s="105" t="s">
        <v>194</v>
      </c>
      <c r="E20" s="105"/>
      <c r="F20" s="105"/>
      <c r="G20" s="105"/>
      <c r="H20" s="105"/>
      <c r="I20" s="105"/>
      <c r="J20" s="39">
        <v>96</v>
      </c>
      <c r="K20" s="79">
        <v>89</v>
      </c>
      <c r="L20" s="38">
        <v>74</v>
      </c>
      <c r="M20" s="109">
        <v>76</v>
      </c>
      <c r="N20" s="79">
        <v>81</v>
      </c>
      <c r="O20" s="5">
        <v>0</v>
      </c>
      <c r="P20" s="5">
        <v>0</v>
      </c>
      <c r="Q20" s="13">
        <f t="shared" si="0"/>
        <v>83.2</v>
      </c>
    </row>
    <row r="21" spans="2:17" ht="15" customHeight="1" x14ac:dyDescent="0.25">
      <c r="B21" s="7">
        <f t="shared" si="1"/>
        <v>13</v>
      </c>
      <c r="C21" s="60" t="s">
        <v>219</v>
      </c>
      <c r="D21" s="105" t="s">
        <v>195</v>
      </c>
      <c r="E21" s="105"/>
      <c r="F21" s="105"/>
      <c r="G21" s="105"/>
      <c r="H21" s="105"/>
      <c r="I21" s="105"/>
      <c r="J21" s="39">
        <v>96</v>
      </c>
      <c r="K21" s="79">
        <v>86</v>
      </c>
      <c r="L21" s="78">
        <v>74</v>
      </c>
      <c r="M21" s="109">
        <v>76</v>
      </c>
      <c r="N21" s="79">
        <v>81</v>
      </c>
      <c r="O21" s="5">
        <v>0</v>
      </c>
      <c r="P21" s="5">
        <v>0</v>
      </c>
      <c r="Q21" s="13">
        <f t="shared" si="0"/>
        <v>82.6</v>
      </c>
    </row>
    <row r="22" spans="2:17" ht="15" customHeight="1" x14ac:dyDescent="0.25">
      <c r="B22" s="7">
        <f t="shared" si="1"/>
        <v>14</v>
      </c>
      <c r="C22" s="60" t="s">
        <v>220</v>
      </c>
      <c r="D22" s="105" t="s">
        <v>196</v>
      </c>
      <c r="E22" s="105"/>
      <c r="F22" s="105"/>
      <c r="G22" s="105"/>
      <c r="H22" s="105"/>
      <c r="I22" s="105"/>
      <c r="J22" s="39">
        <v>0</v>
      </c>
      <c r="K22" s="79">
        <v>0</v>
      </c>
      <c r="L22" s="79">
        <v>0</v>
      </c>
      <c r="M22" s="110">
        <v>0</v>
      </c>
      <c r="N22" s="112">
        <v>0</v>
      </c>
      <c r="O22" s="5">
        <v>0</v>
      </c>
      <c r="P22" s="5">
        <v>0</v>
      </c>
      <c r="Q22" s="13">
        <f t="shared" si="0"/>
        <v>0</v>
      </c>
    </row>
    <row r="23" spans="2:17" ht="15" customHeight="1" x14ac:dyDescent="0.25">
      <c r="B23" s="7">
        <f t="shared" si="1"/>
        <v>15</v>
      </c>
      <c r="C23" s="60" t="s">
        <v>221</v>
      </c>
      <c r="D23" s="105" t="s">
        <v>197</v>
      </c>
      <c r="E23" s="105"/>
      <c r="F23" s="105"/>
      <c r="G23" s="105"/>
      <c r="H23" s="105"/>
      <c r="I23" s="105"/>
      <c r="J23" s="39">
        <v>96</v>
      </c>
      <c r="K23" s="79">
        <v>86</v>
      </c>
      <c r="L23" s="38">
        <v>70</v>
      </c>
      <c r="M23" s="109">
        <v>76</v>
      </c>
      <c r="N23" s="79">
        <v>81</v>
      </c>
      <c r="O23" s="5">
        <v>0</v>
      </c>
      <c r="P23" s="5">
        <v>0</v>
      </c>
      <c r="Q23" s="13">
        <f t="shared" si="0"/>
        <v>81.8</v>
      </c>
    </row>
    <row r="24" spans="2:17" ht="15" customHeight="1" x14ac:dyDescent="0.25">
      <c r="B24" s="7">
        <f t="shared" si="1"/>
        <v>16</v>
      </c>
      <c r="C24" s="60" t="s">
        <v>222</v>
      </c>
      <c r="D24" s="105" t="s">
        <v>198</v>
      </c>
      <c r="E24" s="105"/>
      <c r="F24" s="105"/>
      <c r="G24" s="105"/>
      <c r="H24" s="105"/>
      <c r="I24" s="105"/>
      <c r="J24" s="39">
        <v>96</v>
      </c>
      <c r="K24" s="79">
        <v>87</v>
      </c>
      <c r="L24" s="38">
        <v>0</v>
      </c>
      <c r="M24" s="109">
        <v>77</v>
      </c>
      <c r="N24" s="79">
        <v>81</v>
      </c>
      <c r="O24" s="5">
        <v>0</v>
      </c>
      <c r="P24" s="5">
        <v>0</v>
      </c>
      <c r="Q24" s="13">
        <f t="shared" si="0"/>
        <v>68.2</v>
      </c>
    </row>
    <row r="25" spans="2:17" ht="15" customHeight="1" x14ac:dyDescent="0.25">
      <c r="B25" s="7">
        <f t="shared" si="1"/>
        <v>17</v>
      </c>
      <c r="C25" s="60" t="s">
        <v>223</v>
      </c>
      <c r="D25" s="105" t="s">
        <v>199</v>
      </c>
      <c r="E25" s="105"/>
      <c r="F25" s="105"/>
      <c r="G25" s="105"/>
      <c r="H25" s="105"/>
      <c r="I25" s="105"/>
      <c r="J25" s="39">
        <v>96</v>
      </c>
      <c r="K25" s="79">
        <v>87</v>
      </c>
      <c r="L25" s="38">
        <v>91</v>
      </c>
      <c r="M25" s="109">
        <v>77</v>
      </c>
      <c r="N25" s="79">
        <v>81</v>
      </c>
      <c r="O25" s="5">
        <v>0</v>
      </c>
      <c r="P25" s="5">
        <v>0</v>
      </c>
      <c r="Q25" s="13">
        <f t="shared" si="0"/>
        <v>86.4</v>
      </c>
    </row>
    <row r="26" spans="2:17" ht="15" customHeight="1" x14ac:dyDescent="0.25">
      <c r="B26" s="7">
        <f t="shared" si="1"/>
        <v>18</v>
      </c>
      <c r="C26" s="60" t="s">
        <v>224</v>
      </c>
      <c r="D26" s="105" t="s">
        <v>200</v>
      </c>
      <c r="E26" s="105"/>
      <c r="F26" s="105"/>
      <c r="G26" s="105"/>
      <c r="H26" s="105"/>
      <c r="I26" s="105"/>
      <c r="J26" s="39">
        <v>0</v>
      </c>
      <c r="K26" s="79">
        <v>91</v>
      </c>
      <c r="L26" s="38">
        <v>0</v>
      </c>
      <c r="M26" s="109">
        <v>77</v>
      </c>
      <c r="N26" s="79">
        <v>81</v>
      </c>
      <c r="O26" s="5">
        <v>0</v>
      </c>
      <c r="P26" s="5">
        <v>0</v>
      </c>
      <c r="Q26" s="13">
        <f t="shared" si="0"/>
        <v>49.8</v>
      </c>
    </row>
    <row r="27" spans="2:17" ht="15" customHeight="1" x14ac:dyDescent="0.25">
      <c r="B27" s="7">
        <f t="shared" si="1"/>
        <v>19</v>
      </c>
      <c r="C27" s="60" t="s">
        <v>225</v>
      </c>
      <c r="D27" s="105" t="s">
        <v>201</v>
      </c>
      <c r="E27" s="105"/>
      <c r="F27" s="105"/>
      <c r="G27" s="105"/>
      <c r="H27" s="105"/>
      <c r="I27" s="105"/>
      <c r="J27" s="39">
        <v>100</v>
      </c>
      <c r="K27" s="79">
        <v>88</v>
      </c>
      <c r="L27" s="38">
        <v>91</v>
      </c>
      <c r="M27" s="109">
        <v>77</v>
      </c>
      <c r="N27" s="79">
        <v>81</v>
      </c>
      <c r="O27" s="24">
        <v>0</v>
      </c>
      <c r="P27" s="24">
        <v>0</v>
      </c>
      <c r="Q27" s="13">
        <f t="shared" si="0"/>
        <v>87.4</v>
      </c>
    </row>
    <row r="28" spans="2:17" ht="15" customHeight="1" x14ac:dyDescent="0.25">
      <c r="B28" s="7">
        <f t="shared" si="1"/>
        <v>20</v>
      </c>
      <c r="C28" s="60" t="s">
        <v>226</v>
      </c>
      <c r="D28" s="105" t="s">
        <v>202</v>
      </c>
      <c r="E28" s="105"/>
      <c r="F28" s="105"/>
      <c r="G28" s="105"/>
      <c r="H28" s="105"/>
      <c r="I28" s="105"/>
      <c r="J28" s="39">
        <v>100</v>
      </c>
      <c r="K28" s="79">
        <v>93</v>
      </c>
      <c r="L28" s="38">
        <v>97</v>
      </c>
      <c r="M28" s="109">
        <v>81</v>
      </c>
      <c r="N28" s="79">
        <v>81</v>
      </c>
      <c r="O28" s="24">
        <v>0</v>
      </c>
      <c r="P28" s="24">
        <v>0</v>
      </c>
      <c r="Q28" s="13">
        <f t="shared" si="0"/>
        <v>90.4</v>
      </c>
    </row>
    <row r="29" spans="2:17" ht="15" customHeight="1" x14ac:dyDescent="0.25">
      <c r="B29" s="7">
        <f t="shared" si="1"/>
        <v>21</v>
      </c>
      <c r="C29" s="60" t="s">
        <v>227</v>
      </c>
      <c r="D29" s="105" t="s">
        <v>203</v>
      </c>
      <c r="E29" s="105"/>
      <c r="F29" s="105"/>
      <c r="G29" s="105"/>
      <c r="H29" s="105"/>
      <c r="I29" s="105"/>
      <c r="J29" s="39">
        <v>100</v>
      </c>
      <c r="K29" s="79">
        <v>93</v>
      </c>
      <c r="L29" s="38">
        <v>93</v>
      </c>
      <c r="M29" s="109">
        <v>81</v>
      </c>
      <c r="N29" s="79">
        <v>81</v>
      </c>
      <c r="O29" s="24">
        <v>0</v>
      </c>
      <c r="P29" s="24">
        <v>0</v>
      </c>
      <c r="Q29" s="13">
        <f t="shared" si="0"/>
        <v>89.6</v>
      </c>
    </row>
    <row r="30" spans="2:17" ht="15" customHeight="1" x14ac:dyDescent="0.25">
      <c r="B30" s="7">
        <f t="shared" si="1"/>
        <v>22</v>
      </c>
      <c r="C30" s="60" t="s">
        <v>228</v>
      </c>
      <c r="D30" s="105" t="s">
        <v>204</v>
      </c>
      <c r="E30" s="105"/>
      <c r="F30" s="105"/>
      <c r="G30" s="105"/>
      <c r="H30" s="105"/>
      <c r="I30" s="105"/>
      <c r="J30" s="39">
        <v>100</v>
      </c>
      <c r="K30" s="79">
        <v>87</v>
      </c>
      <c r="L30" s="38">
        <v>70</v>
      </c>
      <c r="M30" s="109">
        <v>0</v>
      </c>
      <c r="N30" s="79">
        <v>81</v>
      </c>
      <c r="O30" s="24">
        <v>0</v>
      </c>
      <c r="P30" s="24">
        <v>0</v>
      </c>
      <c r="Q30" s="13">
        <f t="shared" si="0"/>
        <v>67.599999999999994</v>
      </c>
    </row>
    <row r="31" spans="2:17" ht="15" customHeight="1" x14ac:dyDescent="0.25">
      <c r="B31" s="7">
        <f t="shared" si="1"/>
        <v>23</v>
      </c>
      <c r="C31" s="60" t="s">
        <v>229</v>
      </c>
      <c r="D31" s="105" t="s">
        <v>205</v>
      </c>
      <c r="E31" s="105"/>
      <c r="F31" s="105"/>
      <c r="G31" s="105"/>
      <c r="H31" s="105"/>
      <c r="I31" s="105"/>
      <c r="J31" s="39">
        <v>92</v>
      </c>
      <c r="K31" s="79">
        <v>87</v>
      </c>
      <c r="L31" s="38">
        <v>89</v>
      </c>
      <c r="M31" s="111">
        <v>81</v>
      </c>
      <c r="N31" s="79">
        <v>81</v>
      </c>
      <c r="O31" s="24">
        <v>0</v>
      </c>
      <c r="P31" s="24">
        <v>0</v>
      </c>
      <c r="Q31" s="13">
        <f t="shared" si="0"/>
        <v>86</v>
      </c>
    </row>
    <row r="32" spans="2:17" ht="15" customHeight="1" x14ac:dyDescent="0.25">
      <c r="B32" s="7">
        <f t="shared" si="1"/>
        <v>24</v>
      </c>
      <c r="C32" s="60" t="s">
        <v>230</v>
      </c>
      <c r="D32" s="105" t="s">
        <v>206</v>
      </c>
      <c r="E32" s="105"/>
      <c r="F32" s="105"/>
      <c r="G32" s="105"/>
      <c r="H32" s="105"/>
      <c r="I32" s="105"/>
      <c r="J32" s="39">
        <v>92</v>
      </c>
      <c r="K32" s="79">
        <v>84</v>
      </c>
      <c r="L32" s="80">
        <v>0</v>
      </c>
      <c r="M32" s="110">
        <v>0</v>
      </c>
      <c r="N32" s="112">
        <v>0</v>
      </c>
      <c r="O32" s="24">
        <v>0</v>
      </c>
      <c r="P32" s="24">
        <v>0</v>
      </c>
      <c r="Q32" s="13">
        <f t="shared" si="0"/>
        <v>35.200000000000003</v>
      </c>
    </row>
    <row r="33" spans="2:17" x14ac:dyDescent="0.25">
      <c r="B33" s="7">
        <f t="shared" si="1"/>
        <v>25</v>
      </c>
      <c r="D33" s="89"/>
      <c r="E33" s="89"/>
      <c r="F33" s="89"/>
      <c r="G33" s="89"/>
      <c r="H33" s="89"/>
      <c r="I33" s="89"/>
      <c r="J33" s="16"/>
      <c r="K33" s="114"/>
      <c r="L33" s="4"/>
      <c r="M33" s="4"/>
      <c r="N33" s="4"/>
      <c r="O33" s="4"/>
      <c r="P33" s="4"/>
      <c r="Q33" s="13"/>
    </row>
    <row r="34" spans="2:17" x14ac:dyDescent="0.25">
      <c r="B34" s="7">
        <f t="shared" si="1"/>
        <v>26</v>
      </c>
      <c r="C34" s="7"/>
      <c r="D34" s="89"/>
      <c r="E34" s="89"/>
      <c r="F34" s="89"/>
      <c r="G34" s="89"/>
      <c r="H34" s="89"/>
      <c r="I34" s="89"/>
      <c r="J34" s="16"/>
      <c r="K34" s="114"/>
      <c r="L34" s="4"/>
      <c r="M34" s="4"/>
      <c r="N34" s="4"/>
      <c r="O34" s="4"/>
      <c r="P34" s="4"/>
      <c r="Q34" s="13"/>
    </row>
    <row r="35" spans="2:17" x14ac:dyDescent="0.25">
      <c r="B35" s="7">
        <f t="shared" si="1"/>
        <v>27</v>
      </c>
      <c r="C35" s="7"/>
      <c r="D35" s="89"/>
      <c r="E35" s="89"/>
      <c r="F35" s="89"/>
      <c r="G35" s="89"/>
      <c r="H35" s="89"/>
      <c r="I35" s="89"/>
      <c r="J35" s="16"/>
      <c r="K35" s="114"/>
      <c r="L35" s="4"/>
      <c r="M35" s="4"/>
      <c r="N35" s="4"/>
      <c r="O35" s="4"/>
      <c r="P35" s="4"/>
      <c r="Q35" s="13"/>
    </row>
    <row r="36" spans="2:17" x14ac:dyDescent="0.25">
      <c r="B36" s="7">
        <f t="shared" si="1"/>
        <v>28</v>
      </c>
      <c r="C36" s="7"/>
      <c r="D36" s="89"/>
      <c r="E36" s="89"/>
      <c r="F36" s="89"/>
      <c r="G36" s="89"/>
      <c r="H36" s="89"/>
      <c r="I36" s="89"/>
      <c r="J36" s="4"/>
      <c r="K36" s="114"/>
      <c r="L36" s="4"/>
      <c r="M36" s="4"/>
      <c r="N36" s="4"/>
      <c r="O36" s="4"/>
      <c r="P36" s="4"/>
      <c r="Q36" s="13"/>
    </row>
    <row r="37" spans="2:17" x14ac:dyDescent="0.25">
      <c r="B37" s="7">
        <f t="shared" si="1"/>
        <v>29</v>
      </c>
      <c r="C37" s="7"/>
      <c r="D37" s="89"/>
      <c r="E37" s="89"/>
      <c r="F37" s="89"/>
      <c r="G37" s="89"/>
      <c r="H37" s="89"/>
      <c r="I37" s="89"/>
      <c r="J37" s="4"/>
      <c r="K37" s="114"/>
      <c r="L37" s="4"/>
      <c r="M37" s="4"/>
      <c r="N37" s="4"/>
      <c r="O37" s="4"/>
      <c r="P37" s="4"/>
      <c r="Q37" s="13"/>
    </row>
    <row r="38" spans="2:17" x14ac:dyDescent="0.25">
      <c r="B38" s="7">
        <f t="shared" si="1"/>
        <v>30</v>
      </c>
      <c r="C38" s="7"/>
      <c r="D38" s="89"/>
      <c r="E38" s="89"/>
      <c r="F38" s="89"/>
      <c r="G38" s="89"/>
      <c r="H38" s="89"/>
      <c r="I38" s="89"/>
      <c r="J38" s="4"/>
      <c r="K38" s="114"/>
      <c r="L38" s="4"/>
      <c r="M38" s="4"/>
      <c r="N38" s="4"/>
      <c r="O38" s="4"/>
      <c r="P38" s="4"/>
      <c r="Q38" s="13"/>
    </row>
    <row r="39" spans="2:17" x14ac:dyDescent="0.25">
      <c r="B39" s="7">
        <f t="shared" si="1"/>
        <v>31</v>
      </c>
      <c r="C39" s="7"/>
      <c r="D39" s="89"/>
      <c r="E39" s="89"/>
      <c r="F39" s="89"/>
      <c r="G39" s="89"/>
      <c r="H39" s="89"/>
      <c r="I39" s="89"/>
      <c r="J39" s="4"/>
      <c r="K39" s="114"/>
      <c r="L39" s="4"/>
      <c r="M39" s="4"/>
      <c r="N39" s="4"/>
      <c r="O39" s="4"/>
      <c r="P39" s="4"/>
      <c r="Q39" s="13"/>
    </row>
    <row r="40" spans="2:17" x14ac:dyDescent="0.25">
      <c r="B40" s="7">
        <f t="shared" si="1"/>
        <v>32</v>
      </c>
      <c r="C40" s="7"/>
      <c r="D40" s="89"/>
      <c r="E40" s="89"/>
      <c r="F40" s="89"/>
      <c r="G40" s="89"/>
      <c r="H40" s="89"/>
      <c r="I40" s="89"/>
      <c r="J40" s="4"/>
      <c r="K40" s="114"/>
      <c r="L40" s="4"/>
      <c r="M40" s="4"/>
      <c r="N40" s="4"/>
      <c r="O40" s="4"/>
      <c r="P40" s="4"/>
      <c r="Q40" s="13"/>
    </row>
    <row r="41" spans="2:17" x14ac:dyDescent="0.25">
      <c r="B41" s="7">
        <f t="shared" si="1"/>
        <v>33</v>
      </c>
      <c r="C41" s="7"/>
      <c r="D41" s="102"/>
      <c r="E41" s="103"/>
      <c r="F41" s="103"/>
      <c r="G41" s="103"/>
      <c r="H41" s="103"/>
      <c r="I41" s="104"/>
      <c r="J41" s="4"/>
      <c r="K41" s="114"/>
      <c r="L41" s="4"/>
      <c r="M41" s="4"/>
      <c r="N41" s="4"/>
      <c r="O41" s="4"/>
      <c r="P41" s="4"/>
      <c r="Q41" s="13"/>
    </row>
    <row r="42" spans="2:17" x14ac:dyDescent="0.25">
      <c r="B42" s="7">
        <f t="shared" si="1"/>
        <v>34</v>
      </c>
      <c r="C42" s="7"/>
      <c r="D42" s="102"/>
      <c r="E42" s="103"/>
      <c r="F42" s="103"/>
      <c r="G42" s="103"/>
      <c r="H42" s="103"/>
      <c r="I42" s="104"/>
      <c r="J42" s="4"/>
      <c r="K42" s="114"/>
      <c r="L42" s="4"/>
      <c r="M42" s="4"/>
      <c r="N42" s="4"/>
      <c r="O42" s="4"/>
      <c r="P42" s="4"/>
      <c r="Q42" s="13"/>
    </row>
    <row r="43" spans="2:17" x14ac:dyDescent="0.25">
      <c r="B43" s="7">
        <f t="shared" si="1"/>
        <v>35</v>
      </c>
      <c r="C43" s="7"/>
      <c r="D43" s="102"/>
      <c r="E43" s="103"/>
      <c r="F43" s="103"/>
      <c r="G43" s="103"/>
      <c r="H43" s="103"/>
      <c r="I43" s="104"/>
      <c r="J43" s="4"/>
      <c r="K43" s="114"/>
      <c r="L43" s="4"/>
      <c r="M43" s="4"/>
      <c r="N43" s="4"/>
      <c r="O43" s="4"/>
      <c r="P43" s="4"/>
      <c r="Q43" s="13"/>
    </row>
    <row r="44" spans="2:17" x14ac:dyDescent="0.25">
      <c r="B44" s="7">
        <f t="shared" si="1"/>
        <v>36</v>
      </c>
      <c r="C44" s="7"/>
      <c r="D44" s="102"/>
      <c r="E44" s="103"/>
      <c r="F44" s="103"/>
      <c r="G44" s="103"/>
      <c r="H44" s="103"/>
      <c r="I44" s="104"/>
      <c r="J44" s="4"/>
      <c r="K44" s="114"/>
      <c r="L44" s="4"/>
      <c r="M44" s="4"/>
      <c r="N44" s="4"/>
      <c r="O44" s="4"/>
      <c r="P44" s="4"/>
      <c r="Q44" s="13"/>
    </row>
    <row r="45" spans="2:17" x14ac:dyDescent="0.25">
      <c r="C45" s="90"/>
      <c r="D45" s="90"/>
      <c r="E45" s="9"/>
      <c r="H45" s="91" t="s">
        <v>19</v>
      </c>
      <c r="I45" s="91"/>
      <c r="J45" s="19">
        <f t="shared" ref="J45:Q45" si="2">COUNTIF(J9:J44,"&gt;=70")</f>
        <v>19</v>
      </c>
      <c r="K45" s="116">
        <f t="shared" si="2"/>
        <v>22</v>
      </c>
      <c r="L45" s="19">
        <f t="shared" si="2"/>
        <v>17</v>
      </c>
      <c r="M45" s="19">
        <f t="shared" si="2"/>
        <v>16</v>
      </c>
      <c r="N45" s="19">
        <f t="shared" si="2"/>
        <v>14</v>
      </c>
      <c r="O45" s="19">
        <f t="shared" si="2"/>
        <v>0</v>
      </c>
      <c r="P45" s="19">
        <f t="shared" si="2"/>
        <v>0</v>
      </c>
      <c r="Q45" s="23">
        <f t="shared" si="2"/>
        <v>11</v>
      </c>
    </row>
    <row r="46" spans="2:17" x14ac:dyDescent="0.25">
      <c r="C46" s="90"/>
      <c r="D46" s="90"/>
      <c r="E46" s="10"/>
      <c r="H46" s="92" t="s">
        <v>20</v>
      </c>
      <c r="I46" s="92"/>
      <c r="J46" s="20">
        <f t="shared" ref="J46:Q46" si="3">COUNTIF(J9:J44,"&lt;70")</f>
        <v>5</v>
      </c>
      <c r="K46" s="117">
        <f t="shared" si="3"/>
        <v>2</v>
      </c>
      <c r="L46" s="20">
        <f t="shared" si="3"/>
        <v>7</v>
      </c>
      <c r="M46" s="20">
        <f t="shared" si="3"/>
        <v>8</v>
      </c>
      <c r="N46" s="20">
        <f t="shared" si="3"/>
        <v>10</v>
      </c>
      <c r="O46" s="20">
        <f t="shared" si="3"/>
        <v>24</v>
      </c>
      <c r="P46" s="20">
        <f t="shared" si="3"/>
        <v>24</v>
      </c>
      <c r="Q46" s="20">
        <f t="shared" si="3"/>
        <v>13</v>
      </c>
    </row>
    <row r="47" spans="2:17" x14ac:dyDescent="0.25">
      <c r="C47" s="90"/>
      <c r="D47" s="90"/>
      <c r="E47" s="90"/>
      <c r="H47" s="92" t="s">
        <v>21</v>
      </c>
      <c r="I47" s="92"/>
      <c r="J47" s="20">
        <f t="shared" ref="J47:Q47" si="4">COUNT(J9:J44)</f>
        <v>24</v>
      </c>
      <c r="K47" s="117">
        <f t="shared" si="4"/>
        <v>24</v>
      </c>
      <c r="L47" s="20">
        <f t="shared" si="4"/>
        <v>24</v>
      </c>
      <c r="M47" s="20">
        <f t="shared" si="4"/>
        <v>24</v>
      </c>
      <c r="N47" s="20">
        <f t="shared" si="4"/>
        <v>24</v>
      </c>
      <c r="O47" s="20">
        <f t="shared" si="4"/>
        <v>24</v>
      </c>
      <c r="P47" s="20">
        <f t="shared" si="4"/>
        <v>24</v>
      </c>
      <c r="Q47" s="20">
        <f t="shared" si="4"/>
        <v>24</v>
      </c>
    </row>
    <row r="48" spans="2:17" x14ac:dyDescent="0.25">
      <c r="C48" s="90"/>
      <c r="D48" s="90"/>
      <c r="E48" s="9"/>
      <c r="F48" s="11"/>
      <c r="H48" s="95" t="s">
        <v>16</v>
      </c>
      <c r="I48" s="95"/>
      <c r="J48" s="21">
        <f>J45/J47</f>
        <v>0.79166666666666663</v>
      </c>
      <c r="K48" s="21">
        <f t="shared" ref="K48:Q48" si="5">K45/K47</f>
        <v>0.91666666666666663</v>
      </c>
      <c r="L48" s="22">
        <f t="shared" si="5"/>
        <v>0.70833333333333337</v>
      </c>
      <c r="M48" s="22">
        <f t="shared" si="5"/>
        <v>0.66666666666666663</v>
      </c>
      <c r="N48" s="22">
        <f t="shared" si="5"/>
        <v>0.58333333333333337</v>
      </c>
      <c r="O48" s="22">
        <f t="shared" si="5"/>
        <v>0</v>
      </c>
      <c r="P48" s="22">
        <f t="shared" si="5"/>
        <v>0</v>
      </c>
      <c r="Q48" s="22">
        <f t="shared" si="5"/>
        <v>0.45833333333333331</v>
      </c>
    </row>
    <row r="49" spans="3:17" x14ac:dyDescent="0.25">
      <c r="C49" s="90"/>
      <c r="D49" s="90"/>
      <c r="E49" s="9"/>
      <c r="F49" s="11"/>
      <c r="H49" s="95" t="s">
        <v>17</v>
      </c>
      <c r="I49" s="95"/>
      <c r="J49" s="21">
        <f>J46/J47</f>
        <v>0.20833333333333334</v>
      </c>
      <c r="K49" s="21">
        <f t="shared" ref="K49:Q49" si="6">K46/K47</f>
        <v>8.3333333333333329E-2</v>
      </c>
      <c r="L49" s="22">
        <f t="shared" si="6"/>
        <v>0.29166666666666669</v>
      </c>
      <c r="M49" s="22">
        <f t="shared" si="6"/>
        <v>0.33333333333333331</v>
      </c>
      <c r="N49" s="22">
        <f t="shared" si="6"/>
        <v>0.41666666666666669</v>
      </c>
      <c r="O49" s="22">
        <f t="shared" si="6"/>
        <v>1</v>
      </c>
      <c r="P49" s="22">
        <f t="shared" si="6"/>
        <v>1</v>
      </c>
      <c r="Q49" s="22">
        <f t="shared" si="6"/>
        <v>0.54166666666666663</v>
      </c>
    </row>
    <row r="50" spans="3:17" x14ac:dyDescent="0.25">
      <c r="C50" s="90"/>
      <c r="D50" s="90"/>
      <c r="E50" s="10"/>
      <c r="F50" s="11"/>
    </row>
    <row r="51" spans="3:17" x14ac:dyDescent="0.25">
      <c r="C51" s="9"/>
      <c r="D51" s="9"/>
      <c r="E51" s="10"/>
      <c r="F51" s="11"/>
    </row>
    <row r="52" spans="3:17" x14ac:dyDescent="0.25">
      <c r="J52" s="93" t="s">
        <v>24</v>
      </c>
      <c r="K52" s="93"/>
      <c r="L52" s="93"/>
      <c r="M52" s="93"/>
      <c r="N52" s="93"/>
      <c r="O52" s="93"/>
      <c r="P52" s="93"/>
    </row>
    <row r="53" spans="3:17" x14ac:dyDescent="0.25">
      <c r="J53" s="94" t="s">
        <v>18</v>
      </c>
      <c r="K53" s="94"/>
      <c r="L53" s="94"/>
      <c r="M53" s="94"/>
      <c r="N53" s="94"/>
      <c r="O53" s="94"/>
      <c r="P53" s="94"/>
    </row>
  </sheetData>
  <mergeCells count="56">
    <mergeCell ref="C45:D45"/>
    <mergeCell ref="D36:I36"/>
    <mergeCell ref="D37:I37"/>
    <mergeCell ref="D38:I38"/>
    <mergeCell ref="D44:I44"/>
    <mergeCell ref="D43:I43"/>
    <mergeCell ref="D42:I42"/>
    <mergeCell ref="D41:I41"/>
    <mergeCell ref="B2:P2"/>
    <mergeCell ref="D27:I27"/>
    <mergeCell ref="D28:I28"/>
    <mergeCell ref="D29:I29"/>
    <mergeCell ref="D30:I30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J53:P53"/>
    <mergeCell ref="C46:D46"/>
    <mergeCell ref="J52:P52"/>
    <mergeCell ref="D10:I10"/>
    <mergeCell ref="D11:I11"/>
    <mergeCell ref="D12:I12"/>
    <mergeCell ref="D13:I13"/>
    <mergeCell ref="D15:I15"/>
    <mergeCell ref="D31:I31"/>
    <mergeCell ref="D39:I39"/>
    <mergeCell ref="D40:I40"/>
    <mergeCell ref="D32:I32"/>
    <mergeCell ref="D21:I21"/>
    <mergeCell ref="D33:I33"/>
    <mergeCell ref="D34:I34"/>
    <mergeCell ref="D35:I35"/>
    <mergeCell ref="I6:J6"/>
    <mergeCell ref="K6:P6"/>
    <mergeCell ref="C3:P3"/>
    <mergeCell ref="C49:D49"/>
    <mergeCell ref="C50:D50"/>
    <mergeCell ref="C48:D48"/>
    <mergeCell ref="C47:E47"/>
    <mergeCell ref="H45:I45"/>
    <mergeCell ref="H46:I46"/>
    <mergeCell ref="H47:I47"/>
    <mergeCell ref="H48:I48"/>
    <mergeCell ref="H49:I49"/>
    <mergeCell ref="D4:G4"/>
    <mergeCell ref="D17:I17"/>
    <mergeCell ref="D18:I18"/>
    <mergeCell ref="D19:I19"/>
  </mergeCells>
  <conditionalFormatting sqref="L9:L21 L23:L31">
    <cfRule type="cellIs" dxfId="19" priority="4" operator="greaterThan">
      <formula>69</formula>
    </cfRule>
  </conditionalFormatting>
  <conditionalFormatting sqref="M9:M32">
    <cfRule type="cellIs" dxfId="2" priority="3" operator="greaterThan">
      <formula>69</formula>
    </cfRule>
  </conditionalFormatting>
  <conditionalFormatting sqref="N22">
    <cfRule type="cellIs" dxfId="1" priority="2" operator="greaterThan">
      <formula>69</formula>
    </cfRule>
  </conditionalFormatting>
  <conditionalFormatting sqref="N9:N32">
    <cfRule type="cellIs" dxfId="0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GRAFICACION 504 A</vt:lpstr>
      <vt:lpstr>GRAFICACION_504B</vt:lpstr>
      <vt:lpstr>ESTRUC DATOS</vt:lpstr>
      <vt:lpstr>CONMUTACIÓ Y ENRUTAM</vt:lpstr>
      <vt:lpstr>FUNDAM_PROG_104B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2024-01-04T17:36:51Z</dcterms:modified>
</cp:coreProperties>
</file>