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"/>
    </mc:Choice>
  </mc:AlternateContent>
  <bookViews>
    <workbookView xWindow="-120" yWindow="-120" windowWidth="20730" windowHeight="11040" activeTab="4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I14" i="4"/>
  <c r="E14" i="4"/>
  <c r="D14" i="4"/>
  <c r="C14" i="4"/>
  <c r="A14" i="4"/>
  <c r="A14" i="2" l="1"/>
  <c r="C14" i="2"/>
  <c r="D14" i="2"/>
  <c r="E14" i="2"/>
  <c r="A15" i="2"/>
  <c r="C15" i="2"/>
  <c r="D15" i="2"/>
  <c r="E15" i="2"/>
  <c r="A16" i="2"/>
  <c r="C16" i="2"/>
  <c r="D16" i="2"/>
  <c r="E16" i="2"/>
  <c r="A17" i="2"/>
  <c r="C17" i="2"/>
  <c r="D17" i="2"/>
  <c r="E17" i="2"/>
  <c r="N28" i="5"/>
  <c r="M28" i="5"/>
  <c r="K28" i="5"/>
  <c r="G28" i="5"/>
  <c r="F2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B10" i="4"/>
  <c r="B37" i="4" s="1"/>
  <c r="L8" i="4"/>
  <c r="H8" i="4"/>
  <c r="E8" i="4"/>
  <c r="N28" i="3"/>
  <c r="M28" i="3"/>
  <c r="K28" i="3"/>
  <c r="G28" i="3"/>
  <c r="F2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I15" i="5"/>
  <c r="J15" i="5" s="1"/>
  <c r="I17" i="5"/>
  <c r="J17" i="5" s="1"/>
  <c r="L28" i="3"/>
  <c r="E28" i="5"/>
  <c r="I28" i="5" s="1"/>
  <c r="J28" i="5" s="1"/>
  <c r="I14" i="5"/>
  <c r="J14" i="5" s="1"/>
  <c r="I28" i="3"/>
  <c r="J28" i="3" s="1"/>
  <c r="H28" i="3"/>
  <c r="I14" i="3"/>
  <c r="I15" i="3"/>
  <c r="I16" i="3"/>
  <c r="I17" i="3"/>
  <c r="E28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<sst xmlns="http://schemas.openxmlformats.org/spreadsheetml/2006/main" count="203" uniqueCount="52">
  <si>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</si>
  <si>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</si>
  <si>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</si>
  <si>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</si>
  <si>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</si>
  <si>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</si>
  <si>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</si>
  <si>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</si>
  <si>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</si>
  <si>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</si>
  <si>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</si>
  <si>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</si>
  <si>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</si>
  <si>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</si>
  <si>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</si>
  <si>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</si>
  <si>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</si>
  <si>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</si>
  <si>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</si>
  <si>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</si>
  <si>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</si>
  <si>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</si>
  <si>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</si>
  <si>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</si>
  <si>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</si>
  <si>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</si>
  <si>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</si>
  <si>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</si>
  <si>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</si>
  <si>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</si>
  <si>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</si>
  <si>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</si>
  <si>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</si>
  <si>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</si>
  <si>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</si>
  <si>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</si>
  <si>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</si>
  <si>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605 A</t>
  </si>
  <si>
    <t>ADMINISTRACION FINANCIERA  II</t>
  </si>
  <si>
    <t xml:space="preserve">GESTION FINANCIERA PARA PROYECTOS DE INNOVACIO  </t>
  </si>
  <si>
    <t>705 A</t>
  </si>
  <si>
    <t>ADMINISTRACION FINANCIERA  I</t>
  </si>
  <si>
    <t>MEZKLA DE MERCADOTECNIA</t>
  </si>
  <si>
    <t>505 B</t>
  </si>
  <si>
    <t>505 A</t>
  </si>
  <si>
    <t>SEPTIEMBRE 23 - ENERO 24</t>
  </si>
  <si>
    <t>IV</t>
  </si>
  <si>
    <t>V</t>
  </si>
  <si>
    <t xml:space="preserve">505 A </t>
  </si>
  <si>
    <t xml:space="preserve">DLA </t>
  </si>
  <si>
    <t xml:space="preserve">IV </t>
  </si>
  <si>
    <t>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</si>
</sst>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31"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31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5</v>
      </c>
      <c r="C8" s="24"/>
      <c r="D8" s="6" t="s">
        <v>6</v>
      </c>
      <c r="E8" s="7">
        <v>4</v>
      </c>
      <c r="F8" s="1"/>
      <c r="G8" s="4" t="s">
        <v>7</v>
      </c>
      <c r="H8" s="7">
        <v>4</v>
      </c>
      <c r="I8" s="21" t="s">
        <v>8</v>
      </c>
      <c r="J8" s="22"/>
      <c r="K8" s="22"/>
      <c r="L8" s="23" t="s">
        <v>45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39</v>
      </c>
      <c r="B14" s="11" t="s">
        <v>22</v>
      </c>
      <c r="C14" s="11" t="s">
        <v>40</v>
      </c>
      <c r="D14" s="11" t="s">
        <v>35</v>
      </c>
      <c r="E14" s="11">
        <v>33</v>
      </c>
      <c r="F14" s="11"/>
      <c r="G14" s="11"/>
      <c r="H14" s="12"/>
      <c r="I14" s="11">
        <v>0</v>
      </c>
      <c r="J14" s="12"/>
      <c r="K14" s="11"/>
      <c r="L14" s="12"/>
      <c r="M14" s="11">
        <v>71.209999999999994</v>
      </c>
      <c r="N14" s="13">
        <v>0.5454</v>
      </c>
    </row>
    <row r="15" spans="1:14" ht="12.75" customHeight="1" x14ac:dyDescent="0.2">
      <c r="A15" s="10" t="s">
        <v>41</v>
      </c>
      <c r="B15" s="11" t="s">
        <v>22</v>
      </c>
      <c r="C15" s="11" t="s">
        <v>43</v>
      </c>
      <c r="D15" s="11" t="s">
        <v>35</v>
      </c>
      <c r="E15" s="11">
        <v>15</v>
      </c>
      <c r="F15" s="11">
        <v>15</v>
      </c>
      <c r="G15" s="11">
        <v>0</v>
      </c>
      <c r="H15" s="12"/>
      <c r="I15" s="11">
        <v>0</v>
      </c>
      <c r="J15" s="12"/>
      <c r="K15" s="11"/>
      <c r="L15" s="12"/>
      <c r="M15" s="20">
        <v>83.6</v>
      </c>
      <c r="N15" s="13">
        <v>0.5333</v>
      </c>
    </row>
    <row r="16" spans="1:14" ht="12.75" customHeight="1" x14ac:dyDescent="0.2">
      <c r="A16" s="10" t="s">
        <v>38</v>
      </c>
      <c r="B16" s="11"/>
      <c r="C16" s="11" t="s">
        <v>37</v>
      </c>
      <c r="D16" s="11" t="s">
        <v>35</v>
      </c>
      <c r="E16" s="11">
        <v>10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 t="s">
        <v>42</v>
      </c>
      <c r="B17" s="11" t="s">
        <v>22</v>
      </c>
      <c r="C17" s="11" t="s">
        <v>44</v>
      </c>
      <c r="D17" s="11" t="s">
        <v>35</v>
      </c>
      <c r="E17" s="11">
        <v>28</v>
      </c>
      <c r="F17" s="11">
        <v>20</v>
      </c>
      <c r="G17" s="11">
        <v>8</v>
      </c>
      <c r="H17" s="12"/>
      <c r="I17" s="11">
        <v>0</v>
      </c>
      <c r="J17" s="12"/>
      <c r="K17" s="11"/>
      <c r="L17" s="12"/>
      <c r="M17" s="11">
        <v>63.39</v>
      </c>
      <c r="N17" s="13">
        <v>0.71140000000000003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86</v>
      </c>
      <c r="F28" s="15">
        <f t="shared" si="0"/>
        <v>35</v>
      </c>
      <c r="G28" s="15">
        <f t="shared" si="0"/>
        <v>8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8" workbookViewId="0">
      <selection activeCell="G37" sqref="G37:J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36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32</v>
      </c>
      <c r="G14" s="11"/>
      <c r="H14" s="12"/>
      <c r="I14" s="11">
        <f t="shared" ref="I14:I27" si="0">(E14-SUM(F14:G14))-K14</f>
        <v>1</v>
      </c>
      <c r="J14" s="12"/>
      <c r="K14" s="11">
        <v>0</v>
      </c>
      <c r="L14" s="12"/>
      <c r="M14" s="11">
        <v>78.349999999999994</v>
      </c>
      <c r="N14" s="13">
        <v>0.73519999999999996</v>
      </c>
    </row>
    <row r="15" spans="1:14" ht="12.75" customHeight="1" x14ac:dyDescent="0.2">
      <c r="A15" s="11" t="str">
        <f>'1'!A15</f>
        <v>ADMINISTRACION FINANCIERA  I</v>
      </c>
      <c r="B15" s="11" t="s">
        <v>36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15</v>
      </c>
      <c r="G15" s="11"/>
      <c r="H15" s="12"/>
      <c r="I15" s="11">
        <f t="shared" si="0"/>
        <v>0</v>
      </c>
      <c r="J15" s="12"/>
      <c r="K15" s="11"/>
      <c r="L15" s="12"/>
      <c r="M15" s="11">
        <v>84.93</v>
      </c>
      <c r="N15" s="13">
        <v>0.6</v>
      </c>
    </row>
    <row r="16" spans="1:14" ht="12.75" customHeight="1" x14ac:dyDescent="0.2">
      <c r="A16" s="11" t="str">
        <f>'1'!A16</f>
        <v>ADMINISTRACION FINANCIERA  II</v>
      </c>
      <c r="B16" s="11" t="s">
        <v>22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5</v>
      </c>
      <c r="G16" s="11"/>
      <c r="H16" s="12"/>
      <c r="I16" s="11">
        <f t="shared" si="0"/>
        <v>5</v>
      </c>
      <c r="J16" s="12"/>
      <c r="K16" s="11"/>
      <c r="L16" s="12"/>
      <c r="M16" s="11">
        <v>63.5</v>
      </c>
      <c r="N16" s="13">
        <v>0.6</v>
      </c>
    </row>
    <row r="17" spans="1:14" ht="12.75" customHeight="1" x14ac:dyDescent="0.2">
      <c r="A17" s="11" t="str">
        <f>'1'!A17</f>
        <v>MEZKLA DE MERCADOTECNIA</v>
      </c>
      <c r="B17" s="11" t="s">
        <v>36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6</v>
      </c>
      <c r="G17" s="11"/>
      <c r="H17" s="12"/>
      <c r="I17" s="11">
        <f t="shared" si="0"/>
        <v>22</v>
      </c>
      <c r="J17" s="12"/>
      <c r="K17" s="11"/>
      <c r="L17" s="12"/>
      <c r="M17" s="11">
        <v>70.5</v>
      </c>
      <c r="N17" s="13">
        <v>0.78500000000000003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58</v>
      </c>
      <c r="G28" s="15">
        <v>0</v>
      </c>
      <c r="H28" s="16"/>
      <c r="I28" s="15">
        <v>5</v>
      </c>
      <c r="J28" s="16"/>
      <c r="K28" s="15">
        <f>SUM(K14:K27)</f>
        <v>0</v>
      </c>
      <c r="L28" s="16"/>
      <c r="M28" s="15">
        <f t="shared" ref="M28" si="2">AVERAGE(M14:M27)</f>
        <v>74.319999999999993</v>
      </c>
      <c r="N28" s="17">
        <f>AVERAGE(N14:N27)</f>
        <v>0.68005000000000004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43" t="s">
        <v>34</v>
      </c>
      <c r="H37" s="44"/>
      <c r="I37" s="44"/>
      <c r="J37" s="4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8" workbookViewId="0">
      <selection activeCell="G37" sqref="G37:J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50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/>
      <c r="I14" s="11">
        <f t="shared" ref="I14:I28" si="0">(E14-SUM(F14:G14))-K14</f>
        <v>0</v>
      </c>
      <c r="J14" s="12"/>
      <c r="K14" s="11"/>
      <c r="L14" s="12"/>
      <c r="M14" s="11">
        <v>91</v>
      </c>
      <c r="N14" s="13">
        <v>0.25</v>
      </c>
    </row>
    <row r="15" spans="1:14" ht="12.75" customHeight="1" x14ac:dyDescent="0.2">
      <c r="A15" s="11" t="str">
        <f>'1'!A15</f>
        <v>ADMINISTRACION FINANCIERA  I</v>
      </c>
      <c r="B15" s="11" t="s">
        <v>46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10</v>
      </c>
      <c r="G15" s="11"/>
      <c r="H15" s="12"/>
      <c r="I15" s="11">
        <f t="shared" si="0"/>
        <v>5</v>
      </c>
      <c r="J15" s="12"/>
      <c r="K15" s="11"/>
      <c r="L15" s="12"/>
      <c r="M15" s="11">
        <v>88</v>
      </c>
      <c r="N15" s="13">
        <v>0.73329999999999995</v>
      </c>
    </row>
    <row r="16" spans="1:14" ht="12.75" customHeight="1" x14ac:dyDescent="0.2">
      <c r="A16" s="11" t="str">
        <f>'1'!A16</f>
        <v>ADMINISTRACION FINANCIERA  II</v>
      </c>
      <c r="B16" s="11" t="s">
        <v>46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10</v>
      </c>
      <c r="G16" s="11"/>
      <c r="H16" s="12"/>
      <c r="I16" s="11">
        <f t="shared" si="0"/>
        <v>0</v>
      </c>
      <c r="J16" s="12"/>
      <c r="K16" s="11"/>
      <c r="L16" s="12"/>
      <c r="M16" s="11">
        <v>90</v>
      </c>
      <c r="N16" s="13">
        <v>1</v>
      </c>
    </row>
    <row r="17" spans="1:14" ht="12.75" customHeight="1" x14ac:dyDescent="0.2">
      <c r="A17" s="11" t="str">
        <f>'1'!A17</f>
        <v>MEZKLA DE MERCADOTECNIA</v>
      </c>
      <c r="B17" s="11" t="s">
        <v>46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26</v>
      </c>
      <c r="G17" s="11"/>
      <c r="H17" s="12"/>
      <c r="I17" s="11">
        <f t="shared" si="0"/>
        <v>2</v>
      </c>
      <c r="J17" s="12"/>
      <c r="K17" s="11"/>
      <c r="L17" s="12"/>
      <c r="M17" s="11">
        <v>76</v>
      </c>
      <c r="N17" s="13">
        <v>0.68</v>
      </c>
    </row>
    <row r="18" spans="1:14" ht="12.75" customHeight="1" x14ac:dyDescent="0.2">
      <c r="A18" s="11" t="s">
        <v>42</v>
      </c>
      <c r="B18" s="11" t="s">
        <v>47</v>
      </c>
      <c r="C18" s="11" t="s">
        <v>48</v>
      </c>
      <c r="D18" s="11" t="s">
        <v>49</v>
      </c>
      <c r="E18" s="11">
        <v>28</v>
      </c>
      <c r="F18" s="11">
        <v>26</v>
      </c>
      <c r="G18" s="11"/>
      <c r="H18" s="12"/>
      <c r="I18" s="11">
        <v>2</v>
      </c>
      <c r="J18" s="12"/>
      <c r="K18" s="11"/>
      <c r="L18" s="12"/>
      <c r="M18" s="11">
        <v>87</v>
      </c>
      <c r="N18" s="13">
        <v>0.93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114</v>
      </c>
      <c r="F28" s="15">
        <f t="shared" si="1"/>
        <v>105</v>
      </c>
      <c r="G28" s="15">
        <f t="shared" si="1"/>
        <v>0</v>
      </c>
      <c r="H28" s="16">
        <f>SUM(F28:G28)/E28</f>
        <v>0.92105263157894735</v>
      </c>
      <c r="I28" s="15">
        <f t="shared" si="0"/>
        <v>9</v>
      </c>
      <c r="J28" s="16">
        <f t="shared" ref="J28" si="2">I28/E28</f>
        <v>7.8947368421052627E-2</v>
      </c>
      <c r="K28" s="15">
        <f>SUM(K14:K27)</f>
        <v>0</v>
      </c>
      <c r="L28" s="16">
        <f t="shared" ref="L28" si="3">K28/E28</f>
        <v>0</v>
      </c>
      <c r="M28" s="15">
        <f t="shared" ref="M28:N28" si="4">AVERAGE(M14:M27)</f>
        <v>86.4</v>
      </c>
      <c r="N28" s="17">
        <f t="shared" si="4"/>
        <v>0.71866000000000008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43" t="s">
        <v>34</v>
      </c>
      <c r="H37" s="44"/>
      <c r="I37" s="44"/>
      <c r="J37" s="4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45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2" workbookViewId="0">
      <selection activeCell="G37" sqref="G37:J3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50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/>
      <c r="I14" s="11">
        <f t="shared" ref="I14:I17" si="0">(E14-SUM(F14:G14))-K14</f>
        <v>0</v>
      </c>
      <c r="J14" s="12"/>
      <c r="K14" s="11"/>
      <c r="L14" s="12"/>
      <c r="M14" s="11">
        <v>91</v>
      </c>
      <c r="N14" s="13">
        <v>0.25</v>
      </c>
    </row>
    <row r="15" spans="1:14" ht="12.75" customHeight="1" x14ac:dyDescent="0.2">
      <c r="A15" s="11" t="str">
        <f>'1'!A15</f>
        <v>ADMINISTRACION FINANCIERA  I</v>
      </c>
      <c r="B15" s="11" t="s">
        <v>46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10</v>
      </c>
      <c r="G15" s="11"/>
      <c r="H15" s="12"/>
      <c r="I15" s="11">
        <f t="shared" si="0"/>
        <v>5</v>
      </c>
      <c r="J15" s="12"/>
      <c r="K15" s="11"/>
      <c r="L15" s="12"/>
      <c r="M15" s="11">
        <v>88</v>
      </c>
      <c r="N15" s="13">
        <v>0.73329999999999995</v>
      </c>
    </row>
    <row r="16" spans="1:14" ht="12.75" customHeight="1" x14ac:dyDescent="0.2">
      <c r="A16" s="11" t="str">
        <f>'1'!A16</f>
        <v>ADMINISTRACION FINANCIERA  II</v>
      </c>
      <c r="B16" s="11" t="s">
        <v>46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10</v>
      </c>
      <c r="G16" s="11"/>
      <c r="H16" s="12"/>
      <c r="I16" s="11">
        <f t="shared" si="0"/>
        <v>0</v>
      </c>
      <c r="J16" s="12"/>
      <c r="K16" s="11"/>
      <c r="L16" s="12"/>
      <c r="M16" s="11">
        <v>90</v>
      </c>
      <c r="N16" s="13">
        <v>1</v>
      </c>
    </row>
    <row r="17" spans="1:14" ht="12.75" customHeight="1" x14ac:dyDescent="0.2">
      <c r="A17" s="11" t="str">
        <f>'1'!A17</f>
        <v>MEZKLA DE MERCADOTECNIA</v>
      </c>
      <c r="B17" s="11" t="s">
        <v>46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26</v>
      </c>
      <c r="G17" s="11"/>
      <c r="H17" s="12"/>
      <c r="I17" s="11">
        <f t="shared" si="0"/>
        <v>2</v>
      </c>
      <c r="J17" s="12"/>
      <c r="K17" s="11"/>
      <c r="L17" s="12"/>
      <c r="M17" s="11">
        <v>76</v>
      </c>
      <c r="N17" s="13">
        <v>0.68</v>
      </c>
    </row>
    <row r="18" spans="1:14" ht="12.75" customHeight="1" x14ac:dyDescent="0.2">
      <c r="A18" s="11" t="s">
        <v>42</v>
      </c>
      <c r="B18" s="11" t="s">
        <v>47</v>
      </c>
      <c r="C18" s="11" t="s">
        <v>48</v>
      </c>
      <c r="D18" s="11" t="s">
        <v>49</v>
      </c>
      <c r="E18" s="11">
        <v>28</v>
      </c>
      <c r="F18" s="11">
        <v>26</v>
      </c>
      <c r="G18" s="11"/>
      <c r="H18" s="12"/>
      <c r="I18" s="11">
        <v>2</v>
      </c>
      <c r="J18" s="12"/>
      <c r="K18" s="11"/>
      <c r="L18" s="12"/>
      <c r="M18" s="11">
        <v>87</v>
      </c>
      <c r="N18" s="13">
        <v>0.93</v>
      </c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1">SUM(E14:E27)</f>
        <v>114</v>
      </c>
      <c r="F28" s="15">
        <f t="shared" si="1"/>
        <v>105</v>
      </c>
      <c r="G28" s="15">
        <f t="shared" si="1"/>
        <v>0</v>
      </c>
      <c r="H28" s="16">
        <f>SUM(F28:G28)/E28</f>
        <v>0.92105263157894735</v>
      </c>
      <c r="I28" s="15">
        <f t="shared" ref="I28" si="2">(E28-SUM(F28:G28))-K28</f>
        <v>9</v>
      </c>
      <c r="J28" s="16">
        <f t="shared" ref="J28" si="3">I28/E28</f>
        <v>7.8947368421052627E-2</v>
      </c>
      <c r="K28" s="15">
        <f>SUM(K14:K27)</f>
        <v>0</v>
      </c>
      <c r="L28" s="16">
        <f t="shared" ref="L28" si="4">K28/E28</f>
        <v>0</v>
      </c>
      <c r="M28" s="15">
        <f t="shared" ref="M28:N28" si="5">AVERAGE(M14:M27)</f>
        <v>86.4</v>
      </c>
      <c r="N28" s="17">
        <f t="shared" si="5"/>
        <v>0.71866000000000008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43" t="s">
        <v>34</v>
      </c>
      <c r="H37" s="44"/>
      <c r="I37" s="44"/>
      <c r="J37" s="4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J4" sqref="J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 t="s">
        <v>51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30</v>
      </c>
      <c r="C8" s="24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1" t="s">
        <v>8</v>
      </c>
      <c r="J8" s="22"/>
      <c r="K8" s="22"/>
      <c r="L8" s="23" t="str">
        <f>'1'!L8</f>
        <v>SEPTIEMBRE 23 - ENERO 24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10</v>
      </c>
      <c r="B12" s="27" t="s">
        <v>11</v>
      </c>
      <c r="C12" s="27" t="s">
        <v>12</v>
      </c>
      <c r="D12" s="29" t="s">
        <v>13</v>
      </c>
      <c r="E12" s="29" t="s">
        <v>14</v>
      </c>
      <c r="F12" s="30" t="s">
        <v>15</v>
      </c>
      <c r="G12" s="31"/>
      <c r="H12" s="29" t="s">
        <v>16</v>
      </c>
      <c r="I12" s="29" t="s">
        <v>17</v>
      </c>
      <c r="J12" s="29" t="s">
        <v>18</v>
      </c>
      <c r="K12" s="29" t="s">
        <v>19</v>
      </c>
      <c r="L12" s="29" t="s">
        <v>20</v>
      </c>
      <c r="M12" s="29" t="s">
        <v>21</v>
      </c>
      <c r="N12" s="33" t="s">
        <v>22</v>
      </c>
    </row>
    <row r="13" spans="1:14" ht="12.75" customHeight="1" x14ac:dyDescent="0.2">
      <c r="A13" s="26"/>
      <c r="B13" s="28"/>
      <c r="C13" s="28"/>
      <c r="D13" s="28"/>
      <c r="E13" s="28"/>
      <c r="F13" s="9" t="s">
        <v>23</v>
      </c>
      <c r="G13" s="9" t="s">
        <v>24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33</v>
      </c>
      <c r="G14" s="11"/>
      <c r="H14" s="12">
        <f t="shared" ref="H14:H27" si="0">F14/E14</f>
        <v>1</v>
      </c>
      <c r="I14" s="11">
        <f t="shared" ref="I14:I28" si="1">(E14-SUM(F14:G14))-K14</f>
        <v>0</v>
      </c>
      <c r="J14" s="12">
        <f t="shared" ref="J14:J28" si="2">I14/E14</f>
        <v>0</v>
      </c>
      <c r="K14" s="11">
        <v>0</v>
      </c>
      <c r="L14" s="12">
        <f t="shared" ref="L14:L28" si="3">K14/E14</f>
        <v>0</v>
      </c>
      <c r="M14" s="11">
        <v>82</v>
      </c>
      <c r="N14" s="13">
        <v>0.51149999999999995</v>
      </c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15</v>
      </c>
      <c r="G15" s="11"/>
      <c r="H15" s="12">
        <f t="shared" si="0"/>
        <v>1</v>
      </c>
      <c r="I15" s="11">
        <f t="shared" si="1"/>
        <v>0</v>
      </c>
      <c r="J15" s="12">
        <f t="shared" si="2"/>
        <v>0</v>
      </c>
      <c r="K15" s="11">
        <v>0</v>
      </c>
      <c r="L15" s="12">
        <f t="shared" si="3"/>
        <v>0</v>
      </c>
      <c r="M15" s="11">
        <v>83.2</v>
      </c>
      <c r="N15" s="13">
        <v>0.5333</v>
      </c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8</v>
      </c>
      <c r="G16" s="11">
        <v>2</v>
      </c>
      <c r="H16" s="12">
        <f t="shared" si="0"/>
        <v>0.8</v>
      </c>
      <c r="I16" s="11">
        <f t="shared" si="1"/>
        <v>0</v>
      </c>
      <c r="J16" s="12">
        <f t="shared" si="2"/>
        <v>0</v>
      </c>
      <c r="K16" s="11">
        <v>0</v>
      </c>
      <c r="L16" s="12">
        <f t="shared" si="3"/>
        <v>0</v>
      </c>
      <c r="M16" s="11">
        <v>84</v>
      </c>
      <c r="N16" s="13">
        <v>0.3</v>
      </c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27</v>
      </c>
      <c r="G17" s="11">
        <v>1</v>
      </c>
      <c r="H17" s="12">
        <f t="shared" si="0"/>
        <v>0.9642857142857143</v>
      </c>
      <c r="I17" s="11">
        <f t="shared" si="1"/>
        <v>0</v>
      </c>
      <c r="J17" s="12">
        <f t="shared" si="2"/>
        <v>0</v>
      </c>
      <c r="K17" s="11">
        <v>0</v>
      </c>
      <c r="L17" s="12">
        <f t="shared" si="3"/>
        <v>0</v>
      </c>
      <c r="M17" s="11">
        <v>83.32</v>
      </c>
      <c r="N17" s="13">
        <v>0.57140000000000002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83</v>
      </c>
      <c r="G28" s="15">
        <f t="shared" si="4"/>
        <v>3</v>
      </c>
      <c r="H28" s="16">
        <f>SUM(F28:G28)/E28</f>
        <v>1</v>
      </c>
      <c r="I28" s="15">
        <f t="shared" si="1"/>
        <v>0</v>
      </c>
      <c r="J28" s="16">
        <f t="shared" si="2"/>
        <v>0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83.13</v>
      </c>
      <c r="N28" s="17">
        <f t="shared" si="5"/>
        <v>0.47904999999999998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28</v>
      </c>
      <c r="C33" s="22"/>
      <c r="D33" s="22"/>
      <c r="E33" s="1"/>
      <c r="F33" s="1"/>
      <c r="G33" s="37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43" t="s">
        <v>34</v>
      </c>
      <c r="H37" s="44"/>
      <c r="I37" s="44"/>
      <c r="J37" s="44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2024-01-16T17:39:45Z</dcterms:modified>
  <cp:category/>
  <cp:contentStatus/>
</cp:coreProperties>
</file>