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19CE5171-1C0C-4911-AF65-06F6905A0F8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6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L8" i="6" l="1"/>
  <c r="A35" i="6" l="1"/>
  <c r="N28" i="6"/>
  <c r="M28" i="6"/>
  <c r="K28" i="6"/>
  <c r="L28" i="6" s="1"/>
  <c r="G28" i="6"/>
  <c r="F28" i="6"/>
  <c r="E27" i="6"/>
  <c r="L27" i="6" s="1"/>
  <c r="D27" i="6"/>
  <c r="C27" i="6"/>
  <c r="A27" i="6"/>
  <c r="E26" i="6"/>
  <c r="L26" i="6" s="1"/>
  <c r="D26" i="6"/>
  <c r="C26" i="6"/>
  <c r="A26" i="6"/>
  <c r="E25" i="6"/>
  <c r="L25" i="6" s="1"/>
  <c r="D25" i="6"/>
  <c r="C25" i="6"/>
  <c r="A25" i="6"/>
  <c r="E24" i="6"/>
  <c r="L24" i="6" s="1"/>
  <c r="D24" i="6"/>
  <c r="C24" i="6"/>
  <c r="A24" i="6"/>
  <c r="E23" i="6"/>
  <c r="L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E18" i="6"/>
  <c r="L18" i="6" s="1"/>
  <c r="D18" i="6"/>
  <c r="C18" i="6"/>
  <c r="A18" i="6"/>
  <c r="L17" i="6"/>
  <c r="I17" i="6"/>
  <c r="D17" i="6"/>
  <c r="C17" i="6"/>
  <c r="A17" i="6"/>
  <c r="L16" i="6"/>
  <c r="E16" i="6"/>
  <c r="E28" i="6" s="1"/>
  <c r="D16" i="6"/>
  <c r="C16" i="6"/>
  <c r="A16" i="6"/>
  <c r="L15" i="6"/>
  <c r="D15" i="6"/>
  <c r="C15" i="6"/>
  <c r="A15" i="6"/>
  <c r="L14" i="6"/>
  <c r="I14" i="6"/>
  <c r="D14" i="6"/>
  <c r="C14" i="6"/>
  <c r="A14" i="6"/>
  <c r="B10" i="6"/>
  <c r="B37" i="6" s="1"/>
  <c r="H8" i="6"/>
  <c r="E8" i="6"/>
  <c r="I14" i="1"/>
  <c r="I17" i="1"/>
  <c r="H28" i="6" l="1"/>
  <c r="I28" i="6"/>
  <c r="J28" i="6" s="1"/>
  <c r="H19" i="6"/>
  <c r="H20" i="6"/>
  <c r="H21" i="6"/>
  <c r="H22" i="6"/>
  <c r="H23" i="6"/>
  <c r="H24" i="6"/>
  <c r="H25" i="6"/>
  <c r="H26" i="6"/>
  <c r="H27" i="6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1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I17" i="2"/>
  <c r="D17" i="2"/>
  <c r="C17" i="2"/>
  <c r="A17" i="2"/>
  <c r="E16" i="2"/>
  <c r="L16" i="2" s="1"/>
  <c r="D16" i="2"/>
  <c r="C16" i="2"/>
  <c r="A16" i="2"/>
  <c r="L15" i="2"/>
  <c r="D15" i="2"/>
  <c r="C15" i="2"/>
  <c r="A15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6" i="1"/>
  <c r="L15" i="1"/>
  <c r="L14" i="1"/>
  <c r="L28" i="1" l="1"/>
  <c r="E28" i="5"/>
  <c r="L17" i="2"/>
  <c r="H15" i="4"/>
  <c r="H21" i="2"/>
  <c r="I15" i="4"/>
  <c r="J15" i="4" s="1"/>
  <c r="H21" i="4"/>
  <c r="L18" i="5"/>
  <c r="H26" i="5"/>
  <c r="I21" i="2"/>
  <c r="J21" i="2" s="1"/>
  <c r="H27" i="2"/>
  <c r="I21" i="4"/>
  <c r="J21" i="4" s="1"/>
  <c r="H27" i="4"/>
  <c r="L26" i="5"/>
  <c r="H18" i="5"/>
  <c r="I27" i="2"/>
  <c r="J27" i="2" s="1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H24" i="2"/>
  <c r="H20" i="4"/>
  <c r="I18" i="2"/>
  <c r="I14" i="4"/>
  <c r="J14" i="4" s="1"/>
  <c r="I16" i="4"/>
  <c r="J16" i="4" s="1"/>
  <c r="I18" i="4"/>
  <c r="J18" i="4" s="1"/>
  <c r="I20" i="4"/>
  <c r="J20" i="4" s="1"/>
  <c r="I22" i="4"/>
  <c r="J22" i="4" s="1"/>
  <c r="H22" i="2"/>
  <c r="H14" i="4"/>
  <c r="I24" i="4"/>
  <c r="J24" i="4" s="1"/>
  <c r="H26" i="2"/>
  <c r="H18" i="4"/>
  <c r="H26" i="4"/>
  <c r="I14" i="2"/>
  <c r="I20" i="2"/>
  <c r="J20" i="2" s="1"/>
  <c r="I22" i="2"/>
  <c r="J22" i="2" s="1"/>
  <c r="I24" i="2"/>
  <c r="J24" i="2" s="1"/>
  <c r="I26" i="2"/>
  <c r="J26" i="2" s="1"/>
  <c r="I26" i="4"/>
  <c r="J26" i="4" s="1"/>
  <c r="L14" i="2"/>
  <c r="L20" i="2"/>
  <c r="L14" i="4"/>
  <c r="L16" i="4"/>
  <c r="L22" i="4"/>
  <c r="L24" i="4"/>
  <c r="L28" i="4" l="1"/>
  <c r="H28" i="2"/>
  <c r="I28" i="2"/>
  <c r="J28" i="2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42787C14-ECAD-4252-BBF6-1CA3C053A4B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4F0E5252-3912-4AEC-82B3-F048E399653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63FAE1EF-A7C7-472B-8720-D331DBAD1E0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<sst xmlns="http://schemas.openxmlformats.org/spreadsheetml/2006/main" count="200" uniqueCount="46">
  <si>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</si>
  <si>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</si>
  <si>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</si>
  <si>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</si>
  <si>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</si>
  <si>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</si>
  <si>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</si>
  <si>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</si>
  <si>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</si>
  <si>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</si>
  <si>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</si>
  <si>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</si>
  <si>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</si>
  <si>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</si>
  <si>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</si>
  <si>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</si>
  <si>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</si>
  <si>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</si>
  <si>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</si>
  <si>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</si>
  <si>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</si>
  <si>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</si>
  <si>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</si>
  <si>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</si>
  <si>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</si>
  <si>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</si>
  <si>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</si>
  <si>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</si>
  <si>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</si>
  <si>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</si>
  <si>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</si>
  <si>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</si>
  <si>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</si>
  <si>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</si>
  <si>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</si>
  <si>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</si>
  <si>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</si>
  <si>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</si>
  <si>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</si>
  <si>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</si>
  <si>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</si>
  <si>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</si>
  <si>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306 B</t>
  </si>
  <si>
    <t>II</t>
  </si>
  <si>
    <t>III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</si>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</sst>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13CD1914-B658-42A3-BBD5-D4A7426A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D45FFF0-6D88-4811-8B1E-EA9DA7AC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90" zoomScaleNormal="90" workbookViewId="0">
      <selection activeCell="N17" sqref="N17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ht="13.8" x14ac:dyDescent="0.25">
      <c r="A6" s="27" t="s">
        <v>3</v>
      </c>
      <c r="B6" s="27"/>
      <c r="C6" s="27"/>
      <c r="D6" s="27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3" t="s">
        <v>6</v>
      </c>
      <c r="C8" s="23"/>
      <c r="D8" s="6" t="s">
        <v>7</v>
      </c>
      <c r="E8" s="7">
        <v>5</v>
      </c>
      <c r="G8" s="4" t="s">
        <v>8</v>
      </c>
      <c r="H8" s="7">
        <v>3</v>
      </c>
      <c r="I8" s="24" t="s">
        <v>9</v>
      </c>
      <c r="J8" s="24"/>
      <c r="K8" s="24"/>
      <c r="L8" s="23" t="s">
        <v>45</v>
      </c>
      <c r="M8" s="23"/>
      <c r="N8" s="23"/>
    </row>
    <row r="9" spans="1:18" ht="13.8" x14ac:dyDescent="0.25"/>
    <row r="10" spans="1:18" ht="13.8" x14ac:dyDescent="0.25">
      <c r="A10" s="4" t="s">
        <v>10</v>
      </c>
      <c r="B10" s="23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8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8" s="13" customFormat="1" ht="13.2" x14ac:dyDescent="0.25">
      <c r="A14" s="10" t="s">
        <v>34</v>
      </c>
      <c r="B14" s="11" t="s">
        <v>24</v>
      </c>
      <c r="C14" s="11" t="s">
        <v>39</v>
      </c>
      <c r="D14" s="11" t="s">
        <v>27</v>
      </c>
      <c r="E14" s="11">
        <v>33</v>
      </c>
      <c r="F14" s="11">
        <v>23</v>
      </c>
      <c r="G14" s="11"/>
      <c r="H14" s="12"/>
      <c r="I14" s="11">
        <f t="shared" ref="I14:I17" si="0">(E14-SUM(F14:G14))-K14</f>
        <v>10</v>
      </c>
      <c r="J14" s="12"/>
      <c r="K14" s="11">
        <v>0</v>
      </c>
      <c r="L14" s="12">
        <f>K14/E14</f>
        <v>0</v>
      </c>
      <c r="M14" s="11">
        <v>54</v>
      </c>
      <c r="N14" s="12">
        <v>0.7</v>
      </c>
      <c r="R14" s="1"/>
    </row>
    <row r="15" spans="1:18" s="13" customFormat="1" ht="26.4" x14ac:dyDescent="0.25">
      <c r="A15" s="10" t="s">
        <v>36</v>
      </c>
      <c r="B15" s="11" t="s">
        <v>24</v>
      </c>
      <c r="C15" s="11" t="s">
        <v>41</v>
      </c>
      <c r="D15" s="11" t="s">
        <v>27</v>
      </c>
      <c r="E15" s="11">
        <v>26</v>
      </c>
      <c r="F15" s="11">
        <v>18</v>
      </c>
      <c r="G15" s="11"/>
      <c r="H15" s="12"/>
      <c r="I15" s="11">
        <f t="shared" si="0"/>
        <v>8</v>
      </c>
      <c r="J15" s="12"/>
      <c r="K15" s="11">
        <v>0</v>
      </c>
      <c r="L15" s="12">
        <f>K15/E15</f>
        <v>0</v>
      </c>
      <c r="M15" s="11">
        <v>47</v>
      </c>
      <c r="N15" s="12">
        <v>0.57999999999999996</v>
      </c>
    </row>
    <row r="16" spans="1:18" s="13" customFormat="1" ht="26.4" x14ac:dyDescent="0.25">
      <c r="A16" s="10" t="s">
        <v>36</v>
      </c>
      <c r="B16" s="11" t="s">
        <v>24</v>
      </c>
      <c r="C16" s="11" t="s">
        <v>42</v>
      </c>
      <c r="D16" s="11" t="s">
        <v>27</v>
      </c>
      <c r="E16" s="11">
        <v>22</v>
      </c>
      <c r="F16" s="11">
        <v>17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61</v>
      </c>
      <c r="N16" s="12">
        <v>0.77</v>
      </c>
    </row>
    <row r="17" spans="1:14" s="13" customFormat="1" ht="13.2" x14ac:dyDescent="0.25">
      <c r="A17" s="10" t="s">
        <v>40</v>
      </c>
      <c r="B17" s="11" t="s">
        <v>24</v>
      </c>
      <c r="C17" s="11" t="s">
        <v>41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49</v>
      </c>
      <c r="N17" s="12">
        <v>0.62</v>
      </c>
    </row>
    <row r="18" spans="1:14" s="13" customFormat="1" ht="13.2" x14ac:dyDescent="0.25">
      <c r="A18" s="10" t="s">
        <v>40</v>
      </c>
      <c r="B18" s="11" t="s">
        <v>24</v>
      </c>
      <c r="C18" s="11" t="s">
        <v>42</v>
      </c>
      <c r="D18" s="11" t="s">
        <v>27</v>
      </c>
      <c r="E18" s="11">
        <v>22</v>
      </c>
      <c r="F18" s="11">
        <v>13</v>
      </c>
      <c r="G18" s="11"/>
      <c r="H18" s="12"/>
      <c r="I18" s="11">
        <f t="shared" ref="I18:I28" si="1">(E18-SUM(F18:G18))-K18</f>
        <v>9</v>
      </c>
      <c r="J18" s="12"/>
      <c r="K18" s="11">
        <v>0</v>
      </c>
      <c r="L18" s="12">
        <v>0</v>
      </c>
      <c r="M18" s="11">
        <v>47</v>
      </c>
      <c r="N18" s="12">
        <v>0.59</v>
      </c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132</v>
      </c>
      <c r="F28" s="14">
        <f>SUM(F14:F27)</f>
        <v>89</v>
      </c>
      <c r="G28" s="14">
        <f>SUM(G14:G27)</f>
        <v>0</v>
      </c>
      <c r="H28" s="15">
        <f>SUM(F28:G28)/E28</f>
        <v>0.6742424242424242</v>
      </c>
      <c r="I28" s="14">
        <f t="shared" si="1"/>
        <v>43</v>
      </c>
      <c r="J28" s="15">
        <f>I28/E28</f>
        <v>0.32575757575757575</v>
      </c>
      <c r="K28" s="14">
        <f>SUM(K14:K27)</f>
        <v>0</v>
      </c>
      <c r="L28" s="15">
        <f>K28/E28</f>
        <v>0</v>
      </c>
      <c r="M28" s="14">
        <f>AVERAGE(M14:M27)</f>
        <v>51.6</v>
      </c>
      <c r="N28" s="16">
        <f>AVERAGE(N14:N27)</f>
        <v>0.65199999999999991</v>
      </c>
    </row>
    <row r="29" spans="1:14" ht="13.8" x14ac:dyDescent="0.25"/>
    <row r="30" spans="1:14" ht="135.6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3.8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7"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2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 t="s">
        <v>43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61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43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47</v>
      </c>
      <c r="N15" s="12">
        <v>0.57999999999999996</v>
      </c>
    </row>
    <row r="16" spans="1:14" s="13" customFormat="1" ht="13.2" x14ac:dyDescent="0.25">
      <c r="A16" s="11" t="str">
        <f>'1'!A16</f>
        <v>DISEÑO DE EXPERIMENTOS AMBIENTALES</v>
      </c>
      <c r="B16" s="11" t="s">
        <v>43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15</v>
      </c>
      <c r="G16" s="11"/>
      <c r="H16" s="12"/>
      <c r="I16" s="11">
        <v>7</v>
      </c>
      <c r="J16" s="12"/>
      <c r="K16" s="11"/>
      <c r="L16" s="12">
        <f t="shared" si="1"/>
        <v>0</v>
      </c>
      <c r="M16" s="11">
        <v>52</v>
      </c>
      <c r="N16" s="12">
        <v>0.68</v>
      </c>
    </row>
    <row r="17" spans="1:14" s="13" customFormat="1" ht="13.2" x14ac:dyDescent="0.25">
      <c r="A17" s="11" t="str">
        <f>'1'!A17</f>
        <v>ECONOMÍA AMBIENTAL</v>
      </c>
      <c r="B17" s="11" t="s">
        <v>43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23</v>
      </c>
      <c r="G17" s="11"/>
      <c r="H17" s="12"/>
      <c r="I17" s="11">
        <f t="shared" si="0"/>
        <v>6</v>
      </c>
      <c r="J17" s="12"/>
      <c r="K17" s="11"/>
      <c r="L17" s="12">
        <f t="shared" si="1"/>
        <v>0</v>
      </c>
      <c r="M17" s="11">
        <v>62</v>
      </c>
      <c r="N17" s="12">
        <v>0.79</v>
      </c>
    </row>
    <row r="18" spans="1:14" s="13" customFormat="1" ht="13.2" x14ac:dyDescent="0.25">
      <c r="A18" s="11" t="str">
        <f>'1'!A18</f>
        <v>ECONOMÍA AMBIENTAL</v>
      </c>
      <c r="B18" s="11" t="s">
        <v>43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11</v>
      </c>
      <c r="G18" s="11"/>
      <c r="H18" s="12"/>
      <c r="I18" s="11">
        <f t="shared" si="0"/>
        <v>11</v>
      </c>
      <c r="J18" s="12"/>
      <c r="K18" s="11"/>
      <c r="L18" s="12">
        <f t="shared" si="1"/>
        <v>0</v>
      </c>
      <c r="M18" s="11">
        <v>41</v>
      </c>
      <c r="N18" s="12">
        <v>0.5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52.6</v>
      </c>
      <c r="N28" s="16">
        <f>AVERAGE(N14:N27)</f>
        <v>0.66200000000000003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A8BB-24E0-4CA6-9C19-A7994CE5D607}">
  <sheetPr>
    <pageSetUpPr fitToPage="1"/>
  </sheetPr>
  <dimension ref="A1:AMJ37"/>
  <sheetViews>
    <sheetView tabSelected="1" workbookViewId="0">
      <selection activeCell="D20" sqref="D2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3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 t="s">
        <v>44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62.85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44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9</v>
      </c>
      <c r="G15" s="11"/>
      <c r="H15" s="12"/>
      <c r="I15" s="11">
        <v>17</v>
      </c>
      <c r="J15" s="12"/>
      <c r="K15" s="11"/>
      <c r="L15" s="12">
        <f t="shared" si="1"/>
        <v>0</v>
      </c>
      <c r="M15" s="11">
        <v>27</v>
      </c>
      <c r="N15" s="12">
        <v>0.35</v>
      </c>
    </row>
    <row r="16" spans="1:14" s="13" customFormat="1" ht="13.2" x14ac:dyDescent="0.25">
      <c r="A16" s="11" t="str">
        <f>'1'!A16</f>
        <v>DISEÑO DE EXPERIMENTOS AMBIENTALES</v>
      </c>
      <c r="B16" s="11" t="s">
        <v>44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10</v>
      </c>
      <c r="G16" s="11"/>
      <c r="H16" s="12"/>
      <c r="I16" s="11">
        <v>12</v>
      </c>
      <c r="J16" s="12"/>
      <c r="K16" s="11"/>
      <c r="L16" s="12">
        <f t="shared" si="1"/>
        <v>0</v>
      </c>
      <c r="M16" s="11">
        <v>33</v>
      </c>
      <c r="N16" s="12">
        <v>0.45</v>
      </c>
    </row>
    <row r="17" spans="1:14" s="13" customFormat="1" ht="13.2" x14ac:dyDescent="0.25">
      <c r="A17" s="11" t="str">
        <f>'1'!A17</f>
        <v>ECONOMÍA AMBIENTAL</v>
      </c>
      <c r="B17" s="11" t="s">
        <v>44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15</v>
      </c>
      <c r="G17" s="11"/>
      <c r="H17" s="12"/>
      <c r="I17" s="11">
        <f t="shared" si="0"/>
        <v>14</v>
      </c>
      <c r="J17" s="12"/>
      <c r="K17" s="11"/>
      <c r="L17" s="12">
        <f t="shared" si="1"/>
        <v>0</v>
      </c>
      <c r="M17" s="11">
        <v>40</v>
      </c>
      <c r="N17" s="12">
        <v>0.52</v>
      </c>
    </row>
    <row r="18" spans="1:14" s="13" customFormat="1" ht="13.2" x14ac:dyDescent="0.25">
      <c r="A18" s="11" t="str">
        <f>'1'!A18</f>
        <v>ECONOMÍA AMBIENTAL</v>
      </c>
      <c r="B18" s="11" t="s">
        <v>44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14</v>
      </c>
      <c r="G18" s="11"/>
      <c r="H18" s="12"/>
      <c r="I18" s="11">
        <f t="shared" si="0"/>
        <v>8</v>
      </c>
      <c r="J18" s="12"/>
      <c r="K18" s="11"/>
      <c r="L18" s="12">
        <f t="shared" si="1"/>
        <v>0</v>
      </c>
      <c r="M18" s="11">
        <v>49</v>
      </c>
      <c r="N18" s="12">
        <v>0.64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74</v>
      </c>
      <c r="G28" s="14">
        <f>SUM(G14:G27)</f>
        <v>0</v>
      </c>
      <c r="H28" s="15">
        <f>SUM(F28:G28)/E28</f>
        <v>0.55639097744360899</v>
      </c>
      <c r="I28" s="14">
        <f t="shared" si="0"/>
        <v>59</v>
      </c>
      <c r="J28" s="15">
        <f t="shared" si="3"/>
        <v>0.44360902255639095</v>
      </c>
      <c r="K28" s="14">
        <f>SUM(K14:K27)</f>
        <v>0</v>
      </c>
      <c r="L28" s="15">
        <f t="shared" si="1"/>
        <v>0</v>
      </c>
      <c r="M28" s="14">
        <f>AVERAGE(M14:M27)</f>
        <v>42.37</v>
      </c>
      <c r="N28" s="16">
        <f>AVERAGE(N14:N27)</f>
        <v>0.54400000000000004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1" ht="62.25" customHeight="1" x14ac:dyDescent="0.25">
      <c r="B34" s="34"/>
      <c r="C34" s="34"/>
      <c r="D34" s="34"/>
      <c r="G34" s="35"/>
      <c r="H34" s="35"/>
      <c r="I34" s="35"/>
      <c r="J34" s="35"/>
      <c r="K34" s="22"/>
    </row>
    <row r="35" spans="1:11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1" ht="13.8" hidden="1" x14ac:dyDescent="0.25"/>
    <row r="37" spans="1:11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1" t="s">
        <v>33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/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4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132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132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1</v>
      </c>
      <c r="C8" s="23"/>
      <c r="D8" s="6" t="s">
        <v>7</v>
      </c>
      <c r="E8" s="5">
        <v>3</v>
      </c>
      <c r="G8" s="4" t="s">
        <v>8</v>
      </c>
      <c r="H8" s="5">
        <v>3</v>
      </c>
      <c r="I8" s="24" t="s">
        <v>9</v>
      </c>
      <c r="J8" s="24"/>
      <c r="K8" s="24"/>
      <c r="L8" s="23" t="str">
        <f>'1'!L8</f>
        <v>Septiembre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36</v>
      </c>
      <c r="B16" s="11"/>
      <c r="C16" s="11" t="str">
        <f>'1'!C16</f>
        <v>306 B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145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145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8" t="s">
        <v>37</v>
      </c>
      <c r="C34" s="38"/>
      <c r="D34" s="38"/>
      <c r="G34" s="23" t="s">
        <v>38</v>
      </c>
      <c r="H34" s="23"/>
      <c r="I34" s="23"/>
      <c r="J34" s="23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2023-12-02T17:36:34Z</cp:lastPrinted>
  <dcterms:created xsi:type="dcterms:W3CDTF">2023-03-28T03:15:37Z</dcterms:created>
  <dcterms:modified xsi:type="dcterms:W3CDTF">2024-01-06T05:56:58Z</dcterms:modified>
</cp:coreProperties>
</file>