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19CE5171-1C0C-4911-AF65-06F6905A0F8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" r:id="rId1"/>
    <sheet name="2" sheetId="2" r:id="rId2"/>
    <sheet name="3" sheetId="6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L8" i="6" l="1"/>
  <c r="A35" i="6" l="1"/>
  <c r="N28" i="6"/>
  <c r="M28" i="6"/>
  <c r="K28" i="6"/>
  <c r="L28" i="6" s="1"/>
  <c r="G28" i="6"/>
  <c r="F28" i="6"/>
  <c r="E27" i="6"/>
  <c r="L27" i="6" s="1"/>
  <c r="D27" i="6"/>
  <c r="C27" i="6"/>
  <c r="A27" i="6"/>
  <c r="E26" i="6"/>
  <c r="L26" i="6" s="1"/>
  <c r="D26" i="6"/>
  <c r="C26" i="6"/>
  <c r="A26" i="6"/>
  <c r="E25" i="6"/>
  <c r="L25" i="6" s="1"/>
  <c r="D25" i="6"/>
  <c r="C25" i="6"/>
  <c r="A25" i="6"/>
  <c r="E24" i="6"/>
  <c r="L24" i="6" s="1"/>
  <c r="D24" i="6"/>
  <c r="C24" i="6"/>
  <c r="A24" i="6"/>
  <c r="E23" i="6"/>
  <c r="L23" i="6" s="1"/>
  <c r="D23" i="6"/>
  <c r="C23" i="6"/>
  <c r="A23" i="6"/>
  <c r="E22" i="6"/>
  <c r="L22" i="6" s="1"/>
  <c r="D22" i="6"/>
  <c r="C22" i="6"/>
  <c r="A22" i="6"/>
  <c r="E21" i="6"/>
  <c r="L21" i="6" s="1"/>
  <c r="D21" i="6"/>
  <c r="C21" i="6"/>
  <c r="A21" i="6"/>
  <c r="E20" i="6"/>
  <c r="L20" i="6" s="1"/>
  <c r="D20" i="6"/>
  <c r="C20" i="6"/>
  <c r="A20" i="6"/>
  <c r="E19" i="6"/>
  <c r="L19" i="6" s="1"/>
  <c r="D19" i="6"/>
  <c r="C19" i="6"/>
  <c r="A19" i="6"/>
  <c r="E18" i="6"/>
  <c r="L18" i="6" s="1"/>
  <c r="D18" i="6"/>
  <c r="C18" i="6"/>
  <c r="A18" i="6"/>
  <c r="L17" i="6"/>
  <c r="I17" i="6"/>
  <c r="D17" i="6"/>
  <c r="C17" i="6"/>
  <c r="A17" i="6"/>
  <c r="L16" i="6"/>
  <c r="E16" i="6"/>
  <c r="E28" i="6" s="1"/>
  <c r="D16" i="6"/>
  <c r="C16" i="6"/>
  <c r="A16" i="6"/>
  <c r="L15" i="6"/>
  <c r="D15" i="6"/>
  <c r="C15" i="6"/>
  <c r="A15" i="6"/>
  <c r="L14" i="6"/>
  <c r="I14" i="6"/>
  <c r="D14" i="6"/>
  <c r="C14" i="6"/>
  <c r="A14" i="6"/>
  <c r="B10" i="6"/>
  <c r="B37" i="6" s="1"/>
  <c r="H8" i="6"/>
  <c r="E8" i="6"/>
  <c r="I14" i="1"/>
  <c r="I17" i="1"/>
  <c r="H28" i="6" l="1"/>
  <c r="I28" i="6"/>
  <c r="J28" i="6" s="1"/>
  <c r="H19" i="6"/>
  <c r="H20" i="6"/>
  <c r="H21" i="6"/>
  <c r="H22" i="6"/>
  <c r="H23" i="6"/>
  <c r="H24" i="6"/>
  <c r="H25" i="6"/>
  <c r="H26" i="6"/>
  <c r="H27" i="6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18" i="6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E17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E27" i="2"/>
  <c r="L27" i="2" s="1"/>
  <c r="D27" i="2"/>
  <c r="C27" i="2"/>
  <c r="A27" i="2"/>
  <c r="E26" i="2"/>
  <c r="L26" i="2" s="1"/>
  <c r="D26" i="2"/>
  <c r="C26" i="2"/>
  <c r="A26" i="2"/>
  <c r="E25" i="2"/>
  <c r="L25" i="2" s="1"/>
  <c r="D25" i="2"/>
  <c r="C25" i="2"/>
  <c r="A25" i="2"/>
  <c r="E24" i="2"/>
  <c r="L24" i="2" s="1"/>
  <c r="D24" i="2"/>
  <c r="C24" i="2"/>
  <c r="A24" i="2"/>
  <c r="E23" i="2"/>
  <c r="H23" i="2" s="1"/>
  <c r="D23" i="2"/>
  <c r="C23" i="2"/>
  <c r="A23" i="2"/>
  <c r="E22" i="2"/>
  <c r="L22" i="2" s="1"/>
  <c r="D22" i="2"/>
  <c r="C22" i="2"/>
  <c r="A22" i="2"/>
  <c r="E21" i="2"/>
  <c r="L21" i="2" s="1"/>
  <c r="D21" i="2"/>
  <c r="C21" i="2"/>
  <c r="A21" i="2"/>
  <c r="E20" i="2"/>
  <c r="H20" i="2" s="1"/>
  <c r="D20" i="2"/>
  <c r="C20" i="2"/>
  <c r="A20" i="2"/>
  <c r="E19" i="2"/>
  <c r="D19" i="2"/>
  <c r="C19" i="2"/>
  <c r="A19" i="2"/>
  <c r="E18" i="2"/>
  <c r="L18" i="2" s="1"/>
  <c r="D18" i="2"/>
  <c r="C18" i="2"/>
  <c r="A18" i="2"/>
  <c r="I17" i="2"/>
  <c r="D17" i="2"/>
  <c r="C17" i="2"/>
  <c r="A17" i="2"/>
  <c r="E16" i="2"/>
  <c r="L16" i="2" s="1"/>
  <c r="D16" i="2"/>
  <c r="C16" i="2"/>
  <c r="A16" i="2"/>
  <c r="L15" i="2"/>
  <c r="D15" i="2"/>
  <c r="C15" i="2"/>
  <c r="A15" i="2"/>
  <c r="D14" i="2"/>
  <c r="C14" i="2"/>
  <c r="A14" i="2"/>
  <c r="B10" i="2"/>
  <c r="B37" i="2" s="1"/>
  <c r="L8" i="2"/>
  <c r="H8" i="2"/>
  <c r="E8" i="2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L17" i="4"/>
  <c r="A35" i="2"/>
  <c r="N28" i="2"/>
  <c r="M28" i="2"/>
  <c r="K28" i="2"/>
  <c r="G28" i="2"/>
  <c r="F28" i="2"/>
  <c r="I25" i="2"/>
  <c r="J25" i="2" s="1"/>
  <c r="H25" i="2"/>
  <c r="L23" i="2"/>
  <c r="I23" i="2"/>
  <c r="J23" i="2" s="1"/>
  <c r="L19" i="2"/>
  <c r="I19" i="2"/>
  <c r="J19" i="2" s="1"/>
  <c r="H19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I18" i="1"/>
  <c r="L16" i="1"/>
  <c r="L15" i="1"/>
  <c r="L14" i="1"/>
  <c r="L28" i="1" l="1"/>
  <c r="E28" i="5"/>
  <c r="L17" i="2"/>
  <c r="H15" i="4"/>
  <c r="H21" i="2"/>
  <c r="I15" i="4"/>
  <c r="J15" i="4" s="1"/>
  <c r="H21" i="4"/>
  <c r="L18" i="5"/>
  <c r="H26" i="5"/>
  <c r="I21" i="2"/>
  <c r="J21" i="2" s="1"/>
  <c r="H27" i="2"/>
  <c r="I21" i="4"/>
  <c r="J21" i="4" s="1"/>
  <c r="H27" i="4"/>
  <c r="L26" i="5"/>
  <c r="H18" i="5"/>
  <c r="I27" i="2"/>
  <c r="J27" i="2" s="1"/>
  <c r="H17" i="4"/>
  <c r="I27" i="4"/>
  <c r="J27" i="4" s="1"/>
  <c r="E28" i="2"/>
  <c r="L28" i="2" s="1"/>
  <c r="E28" i="4"/>
  <c r="I28" i="4" s="1"/>
  <c r="J28" i="4" s="1"/>
  <c r="I28" i="1"/>
  <c r="J28" i="1" s="1"/>
  <c r="L28" i="5"/>
  <c r="I28" i="5"/>
  <c r="J28" i="5" s="1"/>
  <c r="H28" i="5"/>
  <c r="H28" i="1"/>
  <c r="I18" i="5"/>
  <c r="J18" i="5" s="1"/>
  <c r="I24" i="5"/>
  <c r="J24" i="5" s="1"/>
  <c r="H22" i="5"/>
  <c r="I22" i="5"/>
  <c r="J22" i="5" s="1"/>
  <c r="H24" i="2"/>
  <c r="H20" i="4"/>
  <c r="I18" i="2"/>
  <c r="I14" i="4"/>
  <c r="J14" i="4" s="1"/>
  <c r="I16" i="4"/>
  <c r="J16" i="4" s="1"/>
  <c r="I18" i="4"/>
  <c r="J18" i="4" s="1"/>
  <c r="I20" i="4"/>
  <c r="J20" i="4" s="1"/>
  <c r="I22" i="4"/>
  <c r="J22" i="4" s="1"/>
  <c r="H22" i="2"/>
  <c r="H14" i="4"/>
  <c r="I24" i="4"/>
  <c r="J24" i="4" s="1"/>
  <c r="H26" i="2"/>
  <c r="H18" i="4"/>
  <c r="H26" i="4"/>
  <c r="I14" i="2"/>
  <c r="I20" i="2"/>
  <c r="J20" i="2" s="1"/>
  <c r="I22" i="2"/>
  <c r="J22" i="2" s="1"/>
  <c r="I24" i="2"/>
  <c r="J24" i="2" s="1"/>
  <c r="I26" i="2"/>
  <c r="J26" i="2" s="1"/>
  <c r="I26" i="4"/>
  <c r="J26" i="4" s="1"/>
  <c r="L14" i="2"/>
  <c r="L20" i="2"/>
  <c r="L14" i="4"/>
  <c r="L16" i="4"/>
  <c r="L22" i="4"/>
  <c r="L24" i="4"/>
  <c r="L28" i="4" l="1"/>
  <c r="H28" i="2"/>
  <c r="I28" i="2"/>
  <c r="J28" i="2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42787C14-ECAD-4252-BBF6-1CA3C053A4B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4F0E5252-3912-4AEC-82B3-F048E399653A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63FAE1EF-A7C7-472B-8720-D331DBAD1E08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<sst xmlns="http://schemas.openxmlformats.org/spreadsheetml/2006/main" count="200" uniqueCount="46">
  <si>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</si>
  <si>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</si>
  <si>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</si>
  <si>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</si>
  <si>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</si>
  <si>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</si>
  <si>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</si>
  <si>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</si>
  <si>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</si>
  <si>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</si>
  <si>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</si>
  <si>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</si>
  <si>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</si>
  <si>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</si>
  <si>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</si>
  <si>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</si>
  <si>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</si>
  <si>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</si>
  <si>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</si>
  <si>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</si>
  <si>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</si>
  <si>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</si>
  <si>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</si>
  <si>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</si>
  <si>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</si>
  <si>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</si>
  <si>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</si>
  <si>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</si>
  <si>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</si>
  <si>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</si>
  <si>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</si>
  <si>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</si>
  <si>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</si>
  <si>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</si>
  <si>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</si>
  <si>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TALLER DE ÉTICA</t>
  </si>
  <si>
    <t>DISEÑO DE EXPERIMENTOS AMBIENTALES</t>
  </si>
  <si>
    <t>Francisco José Gómez Marín</t>
  </si>
  <si>
    <t>Jessica Alejandra Reyes Larios</t>
  </si>
  <si>
    <t>106 A</t>
  </si>
  <si>
    <t>ECONOMÍA AMBIENTAL</t>
  </si>
  <si>
    <t>306 A</t>
  </si>
  <si>
    <t>306 B</t>
  </si>
  <si>
    <t>II</t>
  </si>
  <si>
    <t>III</t>
  </si>
  <si>
    <t>Septiembre 2023-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</si>
</sst>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1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0" fontId="9" fillId="0" borderId="0" xfId="0" applyFont="1" applyAlignment="1">
      <alignment vertical="top"/>
    </xf>
    <xf numFmtId="165" fontId="4" fillId="0" borderId="3" xfId="1" applyFont="1" applyBorder="1"/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ABA57E57-6BF3-EFD7-4524-D2C239B1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8158F544-83F7-6D50-9405-8237EC9C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6844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13CD1914-B658-42A3-BBD5-D4A7426A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150120</xdr:colOff>
      <xdr:row>0</xdr:row>
      <xdr:rowOff>24480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9D45FFF0-6D88-4811-8B1E-EA9DA7AC0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3200" y="2448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7" zoomScale="90" zoomScaleNormal="90" workbookViewId="0">
      <selection activeCell="N17" sqref="N17"/>
    </sheetView>
  </sheetViews>
  <sheetFormatPr baseColWidth="10" defaultRowHeight="45" customHeight="1" x14ac:dyDescent="0.25"/>
  <cols>
    <col min="1" max="1" width="29.69921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ht="13.8" x14ac:dyDescent="0.25">
      <c r="A6" s="27" t="s">
        <v>3</v>
      </c>
      <c r="B6" s="27"/>
      <c r="C6" s="27"/>
      <c r="D6" s="27"/>
      <c r="E6" s="28" t="s">
        <v>4</v>
      </c>
      <c r="F6" s="28"/>
      <c r="G6" s="28"/>
      <c r="H6" s="28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3" t="s">
        <v>6</v>
      </c>
      <c r="C8" s="23"/>
      <c r="D8" s="6" t="s">
        <v>7</v>
      </c>
      <c r="E8" s="7">
        <v>5</v>
      </c>
      <c r="G8" s="4" t="s">
        <v>8</v>
      </c>
      <c r="H8" s="7">
        <v>3</v>
      </c>
      <c r="I8" s="24" t="s">
        <v>9</v>
      </c>
      <c r="J8" s="24"/>
      <c r="K8" s="24"/>
      <c r="L8" s="23" t="s">
        <v>45</v>
      </c>
      <c r="M8" s="23"/>
      <c r="N8" s="23"/>
    </row>
    <row r="9" spans="1:18" ht="13.8" x14ac:dyDescent="0.25"/>
    <row r="10" spans="1:18" ht="13.8" x14ac:dyDescent="0.25">
      <c r="A10" s="4" t="s">
        <v>10</v>
      </c>
      <c r="B10" s="23" t="s">
        <v>11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9" t="s">
        <v>12</v>
      </c>
      <c r="B12" s="30" t="s">
        <v>13</v>
      </c>
      <c r="C12" s="30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29" t="s">
        <v>24</v>
      </c>
    </row>
    <row r="13" spans="1:18" ht="13.8" x14ac:dyDescent="0.25">
      <c r="A13" s="29"/>
      <c r="B13" s="30"/>
      <c r="C13" s="30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29"/>
    </row>
    <row r="14" spans="1:18" s="13" customFormat="1" ht="13.2" x14ac:dyDescent="0.25">
      <c r="A14" s="10" t="s">
        <v>34</v>
      </c>
      <c r="B14" s="11" t="s">
        <v>24</v>
      </c>
      <c r="C14" s="11" t="s">
        <v>39</v>
      </c>
      <c r="D14" s="11" t="s">
        <v>27</v>
      </c>
      <c r="E14" s="11">
        <v>33</v>
      </c>
      <c r="F14" s="11">
        <v>23</v>
      </c>
      <c r="G14" s="11"/>
      <c r="H14" s="12"/>
      <c r="I14" s="11">
        <f t="shared" ref="I14:I17" si="0">(E14-SUM(F14:G14))-K14</f>
        <v>10</v>
      </c>
      <c r="J14" s="12"/>
      <c r="K14" s="11">
        <v>0</v>
      </c>
      <c r="L14" s="12">
        <f>K14/E14</f>
        <v>0</v>
      </c>
      <c r="M14" s="11">
        <v>54</v>
      </c>
      <c r="N14" s="12">
        <v>0.7</v>
      </c>
      <c r="R14" s="1"/>
    </row>
    <row r="15" spans="1:18" s="13" customFormat="1" ht="26.4" x14ac:dyDescent="0.25">
      <c r="A15" s="10" t="s">
        <v>36</v>
      </c>
      <c r="B15" s="11" t="s">
        <v>24</v>
      </c>
      <c r="C15" s="11" t="s">
        <v>41</v>
      </c>
      <c r="D15" s="11" t="s">
        <v>27</v>
      </c>
      <c r="E15" s="11">
        <v>26</v>
      </c>
      <c r="F15" s="11">
        <v>18</v>
      </c>
      <c r="G15" s="11"/>
      <c r="H15" s="12"/>
      <c r="I15" s="11">
        <f t="shared" si="0"/>
        <v>8</v>
      </c>
      <c r="J15" s="12"/>
      <c r="K15" s="11">
        <v>0</v>
      </c>
      <c r="L15" s="12">
        <f>K15/E15</f>
        <v>0</v>
      </c>
      <c r="M15" s="11">
        <v>47</v>
      </c>
      <c r="N15" s="12">
        <v>0.57999999999999996</v>
      </c>
    </row>
    <row r="16" spans="1:18" s="13" customFormat="1" ht="26.4" x14ac:dyDescent="0.25">
      <c r="A16" s="10" t="s">
        <v>36</v>
      </c>
      <c r="B16" s="11" t="s">
        <v>24</v>
      </c>
      <c r="C16" s="11" t="s">
        <v>42</v>
      </c>
      <c r="D16" s="11" t="s">
        <v>27</v>
      </c>
      <c r="E16" s="11">
        <v>22</v>
      </c>
      <c r="F16" s="11">
        <v>17</v>
      </c>
      <c r="G16" s="11"/>
      <c r="H16" s="12"/>
      <c r="I16" s="11">
        <v>5</v>
      </c>
      <c r="J16" s="12"/>
      <c r="K16" s="11">
        <v>0</v>
      </c>
      <c r="L16" s="12">
        <f>K16/E16</f>
        <v>0</v>
      </c>
      <c r="M16" s="11">
        <v>61</v>
      </c>
      <c r="N16" s="12">
        <v>0.77</v>
      </c>
    </row>
    <row r="17" spans="1:14" s="13" customFormat="1" ht="13.2" x14ac:dyDescent="0.25">
      <c r="A17" s="10" t="s">
        <v>40</v>
      </c>
      <c r="B17" s="11" t="s">
        <v>24</v>
      </c>
      <c r="C17" s="11" t="s">
        <v>41</v>
      </c>
      <c r="D17" s="11" t="s">
        <v>27</v>
      </c>
      <c r="E17" s="11">
        <v>29</v>
      </c>
      <c r="F17" s="11">
        <v>18</v>
      </c>
      <c r="G17" s="11"/>
      <c r="H17" s="12"/>
      <c r="I17" s="11">
        <f t="shared" si="0"/>
        <v>11</v>
      </c>
      <c r="J17" s="12"/>
      <c r="K17" s="11">
        <v>0</v>
      </c>
      <c r="L17" s="12">
        <v>0</v>
      </c>
      <c r="M17" s="11">
        <v>49</v>
      </c>
      <c r="N17" s="12">
        <v>0.62</v>
      </c>
    </row>
    <row r="18" spans="1:14" s="13" customFormat="1" ht="13.2" x14ac:dyDescent="0.25">
      <c r="A18" s="10" t="s">
        <v>40</v>
      </c>
      <c r="B18" s="11" t="s">
        <v>24</v>
      </c>
      <c r="C18" s="11" t="s">
        <v>42</v>
      </c>
      <c r="D18" s="11" t="s">
        <v>27</v>
      </c>
      <c r="E18" s="11">
        <v>22</v>
      </c>
      <c r="F18" s="11">
        <v>13</v>
      </c>
      <c r="G18" s="11"/>
      <c r="H18" s="12"/>
      <c r="I18" s="11">
        <f t="shared" ref="I18:I28" si="1">(E18-SUM(F18:G18))-K18</f>
        <v>9</v>
      </c>
      <c r="J18" s="12"/>
      <c r="K18" s="11">
        <v>0</v>
      </c>
      <c r="L18" s="12">
        <v>0</v>
      </c>
      <c r="M18" s="11">
        <v>47</v>
      </c>
      <c r="N18" s="12">
        <v>0.59</v>
      </c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si="1"/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132</v>
      </c>
      <c r="F28" s="14">
        <f>SUM(F14:F27)</f>
        <v>89</v>
      </c>
      <c r="G28" s="14">
        <f>SUM(G14:G27)</f>
        <v>0</v>
      </c>
      <c r="H28" s="15">
        <f>SUM(F28:G28)/E28</f>
        <v>0.6742424242424242</v>
      </c>
      <c r="I28" s="14">
        <f t="shared" si="1"/>
        <v>43</v>
      </c>
      <c r="J28" s="15">
        <f>I28/E28</f>
        <v>0.32575757575757575</v>
      </c>
      <c r="K28" s="14">
        <f>SUM(K14:K27)</f>
        <v>0</v>
      </c>
      <c r="L28" s="15">
        <f>K28/E28</f>
        <v>0</v>
      </c>
      <c r="M28" s="14">
        <f>AVERAGE(M14:M27)</f>
        <v>51.6</v>
      </c>
      <c r="N28" s="16">
        <f>AVERAGE(N14:N27)</f>
        <v>0.65199999999999991</v>
      </c>
    </row>
    <row r="29" spans="1:14" ht="13.8" x14ac:dyDescent="0.25"/>
    <row r="30" spans="1:14" ht="135.6" customHeight="1" x14ac:dyDescent="0.2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3.8" x14ac:dyDescent="0.25"/>
    <row r="32" spans="1:14" ht="13.8" x14ac:dyDescent="0.25">
      <c r="A32" s="17"/>
    </row>
    <row r="33" spans="1:10" ht="13.8" x14ac:dyDescent="0.25">
      <c r="B33" s="36" t="s">
        <v>31</v>
      </c>
      <c r="C33" s="36"/>
      <c r="D33" s="36"/>
      <c r="G33" s="26" t="s">
        <v>32</v>
      </c>
      <c r="H33" s="26"/>
      <c r="I33" s="26"/>
      <c r="J33" s="26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7"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8" x14ac:dyDescent="0.25">
      <c r="A6" s="27" t="s">
        <v>3</v>
      </c>
      <c r="B6" s="27"/>
      <c r="C6" s="27"/>
      <c r="D6" s="27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3">
        <v>2</v>
      </c>
      <c r="C8" s="23"/>
      <c r="D8" s="6" t="s">
        <v>7</v>
      </c>
      <c r="E8" s="5">
        <f>'1'!E8</f>
        <v>5</v>
      </c>
      <c r="G8" s="4" t="s">
        <v>8</v>
      </c>
      <c r="H8" s="5">
        <f>'1'!H8</f>
        <v>3</v>
      </c>
      <c r="I8" s="24" t="s">
        <v>9</v>
      </c>
      <c r="J8" s="24"/>
      <c r="K8" s="24"/>
      <c r="L8" s="23" t="str">
        <f>'1'!L8</f>
        <v>Septiembre 2023- Enero 2024</v>
      </c>
      <c r="M8" s="23"/>
      <c r="N8" s="23"/>
    </row>
    <row r="9" spans="1:14" ht="13.8" x14ac:dyDescent="0.25"/>
    <row r="10" spans="1:14" ht="13.8" x14ac:dyDescent="0.25">
      <c r="A10" s="4" t="s">
        <v>10</v>
      </c>
      <c r="B10" s="23" t="str">
        <f>'1'!B10</f>
        <v>FRANCISCO JOSÉ GÓMEZ MARÍN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9" t="s">
        <v>12</v>
      </c>
      <c r="B12" s="30" t="s">
        <v>13</v>
      </c>
      <c r="C12" s="30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29" t="s">
        <v>24</v>
      </c>
    </row>
    <row r="13" spans="1:14" ht="13.8" x14ac:dyDescent="0.25">
      <c r="A13" s="29"/>
      <c r="B13" s="30"/>
      <c r="C13" s="30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29"/>
    </row>
    <row r="14" spans="1:14" s="13" customFormat="1" ht="13.2" x14ac:dyDescent="0.25">
      <c r="A14" s="11" t="str">
        <f>'1'!A14</f>
        <v>BIOLOGÍA</v>
      </c>
      <c r="B14" s="11" t="s">
        <v>43</v>
      </c>
      <c r="C14" s="11" t="str">
        <f>'1'!C14</f>
        <v>106 A</v>
      </c>
      <c r="D14" s="11" t="str">
        <f>'1'!D14</f>
        <v>IAMB</v>
      </c>
      <c r="E14" s="11">
        <v>34</v>
      </c>
      <c r="F14" s="11">
        <v>26</v>
      </c>
      <c r="G14" s="11"/>
      <c r="H14" s="12"/>
      <c r="I14" s="11">
        <f t="shared" ref="I14:I28" si="0">(E14-SUM(F14:G14))-K14</f>
        <v>8</v>
      </c>
      <c r="J14" s="12"/>
      <c r="K14" s="11"/>
      <c r="L14" s="12">
        <f t="shared" ref="L14:L28" si="1">K14/E14</f>
        <v>0</v>
      </c>
      <c r="M14" s="11">
        <v>61</v>
      </c>
      <c r="N14" s="12">
        <v>0.76</v>
      </c>
    </row>
    <row r="15" spans="1:14" s="13" customFormat="1" ht="13.2" x14ac:dyDescent="0.25">
      <c r="A15" s="11" t="str">
        <f>'1'!A15</f>
        <v>DISEÑO DE EXPERIMENTOS AMBIENTALES</v>
      </c>
      <c r="B15" s="11" t="s">
        <v>43</v>
      </c>
      <c r="C15" s="11" t="str">
        <f>'1'!C15</f>
        <v>306 A</v>
      </c>
      <c r="D15" s="11" t="str">
        <f>'1'!D15</f>
        <v>IAMB</v>
      </c>
      <c r="E15" s="11">
        <v>26</v>
      </c>
      <c r="F15" s="11">
        <v>15</v>
      </c>
      <c r="G15" s="11"/>
      <c r="H15" s="12"/>
      <c r="I15" s="11">
        <v>11</v>
      </c>
      <c r="J15" s="12"/>
      <c r="K15" s="11"/>
      <c r="L15" s="12">
        <f t="shared" si="1"/>
        <v>0</v>
      </c>
      <c r="M15" s="11">
        <v>47</v>
      </c>
      <c r="N15" s="12">
        <v>0.57999999999999996</v>
      </c>
    </row>
    <row r="16" spans="1:14" s="13" customFormat="1" ht="13.2" x14ac:dyDescent="0.25">
      <c r="A16" s="11" t="str">
        <f>'1'!A16</f>
        <v>DISEÑO DE EXPERIMENTOS AMBIENTALES</v>
      </c>
      <c r="B16" s="11" t="s">
        <v>43</v>
      </c>
      <c r="C16" s="11" t="str">
        <f>'1'!C16</f>
        <v>306 B</v>
      </c>
      <c r="D16" s="11" t="str">
        <f>'1'!D16</f>
        <v>IAMB</v>
      </c>
      <c r="E16" s="11">
        <f>'1'!E16</f>
        <v>22</v>
      </c>
      <c r="F16" s="11">
        <v>15</v>
      </c>
      <c r="G16" s="11"/>
      <c r="H16" s="12"/>
      <c r="I16" s="11">
        <v>7</v>
      </c>
      <c r="J16" s="12"/>
      <c r="K16" s="11"/>
      <c r="L16" s="12">
        <f t="shared" si="1"/>
        <v>0</v>
      </c>
      <c r="M16" s="11">
        <v>52</v>
      </c>
      <c r="N16" s="12">
        <v>0.68</v>
      </c>
    </row>
    <row r="17" spans="1:14" s="13" customFormat="1" ht="13.2" x14ac:dyDescent="0.25">
      <c r="A17" s="11" t="str">
        <f>'1'!A17</f>
        <v>ECONOMÍA AMBIENTAL</v>
      </c>
      <c r="B17" s="11" t="s">
        <v>43</v>
      </c>
      <c r="C17" s="11" t="str">
        <f>'1'!C17</f>
        <v>306 A</v>
      </c>
      <c r="D17" s="11" t="str">
        <f>'1'!D17</f>
        <v>IAMB</v>
      </c>
      <c r="E17" s="11">
        <v>29</v>
      </c>
      <c r="F17" s="11">
        <v>23</v>
      </c>
      <c r="G17" s="11"/>
      <c r="H17" s="12"/>
      <c r="I17" s="11">
        <f t="shared" si="0"/>
        <v>6</v>
      </c>
      <c r="J17" s="12"/>
      <c r="K17" s="11"/>
      <c r="L17" s="12">
        <f t="shared" si="1"/>
        <v>0</v>
      </c>
      <c r="M17" s="11">
        <v>62</v>
      </c>
      <c r="N17" s="12">
        <v>0.79</v>
      </c>
    </row>
    <row r="18" spans="1:14" s="13" customFormat="1" ht="13.2" x14ac:dyDescent="0.25">
      <c r="A18" s="11" t="str">
        <f>'1'!A18</f>
        <v>ECONOMÍA AMBIENTAL</v>
      </c>
      <c r="B18" s="11" t="s">
        <v>43</v>
      </c>
      <c r="C18" s="11" t="str">
        <f>'1'!C18</f>
        <v>306 B</v>
      </c>
      <c r="D18" s="11" t="str">
        <f>'1'!D18</f>
        <v>IAMB</v>
      </c>
      <c r="E18" s="11">
        <f>'1'!E18</f>
        <v>22</v>
      </c>
      <c r="F18" s="11">
        <v>11</v>
      </c>
      <c r="G18" s="11"/>
      <c r="H18" s="12"/>
      <c r="I18" s="11">
        <f t="shared" si="0"/>
        <v>11</v>
      </c>
      <c r="J18" s="12"/>
      <c r="K18" s="11"/>
      <c r="L18" s="12">
        <f t="shared" si="1"/>
        <v>0</v>
      </c>
      <c r="M18" s="11">
        <v>41</v>
      </c>
      <c r="N18" s="12">
        <v>0.5</v>
      </c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ref="H19:H27" si="2">F19/E19</f>
        <v>#DIV/0!</v>
      </c>
      <c r="I19" s="11">
        <f t="shared" si="0"/>
        <v>0</v>
      </c>
      <c r="J19" s="12" t="e">
        <f t="shared" ref="J19:J28" si="3">I19/E19</f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2"/>
        <v>#DIV/0!</v>
      </c>
      <c r="I20" s="11">
        <f t="shared" si="0"/>
        <v>0</v>
      </c>
      <c r="J20" s="12" t="e">
        <f t="shared" si="3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2"/>
        <v>#DIV/0!</v>
      </c>
      <c r="I21" s="11">
        <f t="shared" si="0"/>
        <v>0</v>
      </c>
      <c r="J21" s="12" t="e">
        <f t="shared" si="3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2"/>
        <v>#DIV/0!</v>
      </c>
      <c r="I22" s="11">
        <f t="shared" si="0"/>
        <v>0</v>
      </c>
      <c r="J22" s="12" t="e">
        <f t="shared" si="3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2"/>
        <v>#DIV/0!</v>
      </c>
      <c r="I23" s="11">
        <f t="shared" si="0"/>
        <v>0</v>
      </c>
      <c r="J23" s="12" t="e">
        <f t="shared" si="3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2"/>
        <v>#DIV/0!</v>
      </c>
      <c r="I24" s="11">
        <f t="shared" si="0"/>
        <v>0</v>
      </c>
      <c r="J24" s="12" t="e">
        <f t="shared" si="3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2"/>
        <v>#DIV/0!</v>
      </c>
      <c r="I25" s="11">
        <f t="shared" si="0"/>
        <v>0</v>
      </c>
      <c r="J25" s="12" t="e">
        <f t="shared" si="3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2"/>
        <v>#DIV/0!</v>
      </c>
      <c r="I26" s="11">
        <f t="shared" si="0"/>
        <v>0</v>
      </c>
      <c r="J26" s="12" t="e">
        <f t="shared" si="3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2"/>
        <v>#DIV/0!</v>
      </c>
      <c r="I27" s="11">
        <f t="shared" si="0"/>
        <v>0</v>
      </c>
      <c r="J27" s="12" t="e">
        <f t="shared" si="3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133</v>
      </c>
      <c r="F28" s="14">
        <f>SUM(F14:F27)</f>
        <v>90</v>
      </c>
      <c r="G28" s="14">
        <f>SUM(G14:G27)</f>
        <v>0</v>
      </c>
      <c r="H28" s="15">
        <f>SUM(F28:G28)/E28</f>
        <v>0.67669172932330823</v>
      </c>
      <c r="I28" s="14">
        <f t="shared" si="0"/>
        <v>43</v>
      </c>
      <c r="J28" s="15">
        <f t="shared" si="3"/>
        <v>0.32330827067669171</v>
      </c>
      <c r="K28" s="14">
        <f>SUM(K14:K27)</f>
        <v>0</v>
      </c>
      <c r="L28" s="15">
        <f t="shared" si="1"/>
        <v>0</v>
      </c>
      <c r="M28" s="14">
        <f>AVERAGE(M14:M27)</f>
        <v>52.6</v>
      </c>
      <c r="N28" s="16">
        <f>AVERAGE(N14:N27)</f>
        <v>0.66200000000000003</v>
      </c>
    </row>
    <row r="29" spans="1:14" ht="13.8" x14ac:dyDescent="0.25"/>
    <row r="30" spans="1:14" ht="120" customHeight="1" x14ac:dyDescent="0.2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6" t="s">
        <v>31</v>
      </c>
      <c r="C33" s="36"/>
      <c r="D33" s="36"/>
      <c r="G33" s="26" t="s">
        <v>32</v>
      </c>
      <c r="H33" s="26"/>
      <c r="I33" s="26"/>
      <c r="J33" s="26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37" t="str">
        <f>B10</f>
        <v>FRANCISCO JOSÉ GÓMEZ MARÍN</v>
      </c>
      <c r="C37" s="37"/>
      <c r="D37" s="37"/>
      <c r="E37" s="18"/>
      <c r="F37" s="18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5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A8BB-24E0-4CA6-9C19-A7994CE5D607}">
  <sheetPr>
    <pageSetUpPr fitToPage="1"/>
  </sheetPr>
  <dimension ref="A1:AMJ37"/>
  <sheetViews>
    <sheetView tabSelected="1" workbookViewId="0">
      <selection activeCell="D20" sqref="D2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8" x14ac:dyDescent="0.25">
      <c r="A6" s="27" t="s">
        <v>3</v>
      </c>
      <c r="B6" s="27"/>
      <c r="C6" s="27"/>
      <c r="D6" s="27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3">
        <v>3</v>
      </c>
      <c r="C8" s="23"/>
      <c r="D8" s="6" t="s">
        <v>7</v>
      </c>
      <c r="E8" s="5">
        <f>'1'!E8</f>
        <v>5</v>
      </c>
      <c r="G8" s="4" t="s">
        <v>8</v>
      </c>
      <c r="H8" s="5">
        <f>'1'!H8</f>
        <v>3</v>
      </c>
      <c r="I8" s="24" t="s">
        <v>9</v>
      </c>
      <c r="J8" s="24"/>
      <c r="K8" s="24"/>
      <c r="L8" s="23" t="str">
        <f>'1'!L8</f>
        <v>Septiembre 2023- Enero 2024</v>
      </c>
      <c r="M8" s="23"/>
      <c r="N8" s="23"/>
    </row>
    <row r="9" spans="1:14" ht="13.8" x14ac:dyDescent="0.25"/>
    <row r="10" spans="1:14" ht="13.8" x14ac:dyDescent="0.25">
      <c r="A10" s="4" t="s">
        <v>10</v>
      </c>
      <c r="B10" s="23" t="str">
        <f>'1'!B10</f>
        <v>FRANCISCO JOSÉ GÓMEZ MARÍN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9" t="s">
        <v>12</v>
      </c>
      <c r="B12" s="30" t="s">
        <v>13</v>
      </c>
      <c r="C12" s="30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29" t="s">
        <v>24</v>
      </c>
    </row>
    <row r="13" spans="1:14" ht="13.8" x14ac:dyDescent="0.25">
      <c r="A13" s="29"/>
      <c r="B13" s="30"/>
      <c r="C13" s="30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29"/>
    </row>
    <row r="14" spans="1:14" s="13" customFormat="1" ht="13.2" x14ac:dyDescent="0.25">
      <c r="A14" s="11" t="str">
        <f>'1'!A14</f>
        <v>BIOLOGÍA</v>
      </c>
      <c r="B14" s="11" t="s">
        <v>44</v>
      </c>
      <c r="C14" s="11" t="str">
        <f>'1'!C14</f>
        <v>106 A</v>
      </c>
      <c r="D14" s="11" t="str">
        <f>'1'!D14</f>
        <v>IAMB</v>
      </c>
      <c r="E14" s="11">
        <v>34</v>
      </c>
      <c r="F14" s="11">
        <v>26</v>
      </c>
      <c r="G14" s="11"/>
      <c r="H14" s="12"/>
      <c r="I14" s="11">
        <f t="shared" ref="I14:I28" si="0">(E14-SUM(F14:G14))-K14</f>
        <v>8</v>
      </c>
      <c r="J14" s="12"/>
      <c r="K14" s="11"/>
      <c r="L14" s="12">
        <f t="shared" ref="L14:L28" si="1">K14/E14</f>
        <v>0</v>
      </c>
      <c r="M14" s="11">
        <v>62.85</v>
      </c>
      <c r="N14" s="12">
        <v>0.76</v>
      </c>
    </row>
    <row r="15" spans="1:14" s="13" customFormat="1" ht="13.2" x14ac:dyDescent="0.25">
      <c r="A15" s="11" t="str">
        <f>'1'!A15</f>
        <v>DISEÑO DE EXPERIMENTOS AMBIENTALES</v>
      </c>
      <c r="B15" s="11" t="s">
        <v>44</v>
      </c>
      <c r="C15" s="11" t="str">
        <f>'1'!C15</f>
        <v>306 A</v>
      </c>
      <c r="D15" s="11" t="str">
        <f>'1'!D15</f>
        <v>IAMB</v>
      </c>
      <c r="E15" s="11">
        <v>26</v>
      </c>
      <c r="F15" s="11">
        <v>9</v>
      </c>
      <c r="G15" s="11"/>
      <c r="H15" s="12"/>
      <c r="I15" s="11">
        <v>17</v>
      </c>
      <c r="J15" s="12"/>
      <c r="K15" s="11"/>
      <c r="L15" s="12">
        <f t="shared" si="1"/>
        <v>0</v>
      </c>
      <c r="M15" s="11">
        <v>27</v>
      </c>
      <c r="N15" s="12">
        <v>0.35</v>
      </c>
    </row>
    <row r="16" spans="1:14" s="13" customFormat="1" ht="13.2" x14ac:dyDescent="0.25">
      <c r="A16" s="11" t="str">
        <f>'1'!A16</f>
        <v>DISEÑO DE EXPERIMENTOS AMBIENTALES</v>
      </c>
      <c r="B16" s="11" t="s">
        <v>44</v>
      </c>
      <c r="C16" s="11" t="str">
        <f>'1'!C16</f>
        <v>306 B</v>
      </c>
      <c r="D16" s="11" t="str">
        <f>'1'!D16</f>
        <v>IAMB</v>
      </c>
      <c r="E16" s="11">
        <f>'1'!E16</f>
        <v>22</v>
      </c>
      <c r="F16" s="11">
        <v>10</v>
      </c>
      <c r="G16" s="11"/>
      <c r="H16" s="12"/>
      <c r="I16" s="11">
        <v>12</v>
      </c>
      <c r="J16" s="12"/>
      <c r="K16" s="11"/>
      <c r="L16" s="12">
        <f t="shared" si="1"/>
        <v>0</v>
      </c>
      <c r="M16" s="11">
        <v>33</v>
      </c>
      <c r="N16" s="12">
        <v>0.45</v>
      </c>
    </row>
    <row r="17" spans="1:14" s="13" customFormat="1" ht="13.2" x14ac:dyDescent="0.25">
      <c r="A17" s="11" t="str">
        <f>'1'!A17</f>
        <v>ECONOMÍA AMBIENTAL</v>
      </c>
      <c r="B17" s="11" t="s">
        <v>44</v>
      </c>
      <c r="C17" s="11" t="str">
        <f>'1'!C17</f>
        <v>306 A</v>
      </c>
      <c r="D17" s="11" t="str">
        <f>'1'!D17</f>
        <v>IAMB</v>
      </c>
      <c r="E17" s="11">
        <v>29</v>
      </c>
      <c r="F17" s="11">
        <v>15</v>
      </c>
      <c r="G17" s="11"/>
      <c r="H17" s="12"/>
      <c r="I17" s="11">
        <f t="shared" si="0"/>
        <v>14</v>
      </c>
      <c r="J17" s="12"/>
      <c r="K17" s="11"/>
      <c r="L17" s="12">
        <f t="shared" si="1"/>
        <v>0</v>
      </c>
      <c r="M17" s="11">
        <v>40</v>
      </c>
      <c r="N17" s="12">
        <v>0.52</v>
      </c>
    </row>
    <row r="18" spans="1:14" s="13" customFormat="1" ht="13.2" x14ac:dyDescent="0.25">
      <c r="A18" s="11" t="str">
        <f>'1'!A18</f>
        <v>ECONOMÍA AMBIENTAL</v>
      </c>
      <c r="B18" s="11" t="s">
        <v>44</v>
      </c>
      <c r="C18" s="11" t="str">
        <f>'1'!C18</f>
        <v>306 B</v>
      </c>
      <c r="D18" s="11" t="str">
        <f>'1'!D18</f>
        <v>IAMB</v>
      </c>
      <c r="E18" s="11">
        <f>'1'!E18</f>
        <v>22</v>
      </c>
      <c r="F18" s="11">
        <v>14</v>
      </c>
      <c r="G18" s="11"/>
      <c r="H18" s="12"/>
      <c r="I18" s="11">
        <f t="shared" si="0"/>
        <v>8</v>
      </c>
      <c r="J18" s="12"/>
      <c r="K18" s="11"/>
      <c r="L18" s="12">
        <f t="shared" si="1"/>
        <v>0</v>
      </c>
      <c r="M18" s="11">
        <v>49</v>
      </c>
      <c r="N18" s="12">
        <v>0.64</v>
      </c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ref="H19:H27" si="2">F19/E19</f>
        <v>#DIV/0!</v>
      </c>
      <c r="I19" s="11">
        <f t="shared" si="0"/>
        <v>0</v>
      </c>
      <c r="J19" s="12" t="e">
        <f t="shared" ref="J19:J28" si="3">I19/E19</f>
        <v>#DIV/0!</v>
      </c>
      <c r="K19" s="11"/>
      <c r="L19" s="12" t="e">
        <f t="shared" si="1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2"/>
        <v>#DIV/0!</v>
      </c>
      <c r="I20" s="11">
        <f t="shared" si="0"/>
        <v>0</v>
      </c>
      <c r="J20" s="12" t="e">
        <f t="shared" si="3"/>
        <v>#DIV/0!</v>
      </c>
      <c r="K20" s="11"/>
      <c r="L20" s="12" t="e">
        <f t="shared" si="1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2"/>
        <v>#DIV/0!</v>
      </c>
      <c r="I21" s="11">
        <f t="shared" si="0"/>
        <v>0</v>
      </c>
      <c r="J21" s="12" t="e">
        <f t="shared" si="3"/>
        <v>#DIV/0!</v>
      </c>
      <c r="K21" s="11"/>
      <c r="L21" s="12" t="e">
        <f t="shared" si="1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2"/>
        <v>#DIV/0!</v>
      </c>
      <c r="I22" s="11">
        <f t="shared" si="0"/>
        <v>0</v>
      </c>
      <c r="J22" s="12" t="e">
        <f t="shared" si="3"/>
        <v>#DIV/0!</v>
      </c>
      <c r="K22" s="11"/>
      <c r="L22" s="12" t="e">
        <f t="shared" si="1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2"/>
        <v>#DIV/0!</v>
      </c>
      <c r="I23" s="11">
        <f t="shared" si="0"/>
        <v>0</v>
      </c>
      <c r="J23" s="12" t="e">
        <f t="shared" si="3"/>
        <v>#DIV/0!</v>
      </c>
      <c r="K23" s="11"/>
      <c r="L23" s="12" t="e">
        <f t="shared" si="1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2"/>
        <v>#DIV/0!</v>
      </c>
      <c r="I24" s="11">
        <f t="shared" si="0"/>
        <v>0</v>
      </c>
      <c r="J24" s="12" t="e">
        <f t="shared" si="3"/>
        <v>#DIV/0!</v>
      </c>
      <c r="K24" s="11"/>
      <c r="L24" s="12" t="e">
        <f t="shared" si="1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2"/>
        <v>#DIV/0!</v>
      </c>
      <c r="I25" s="11">
        <f t="shared" si="0"/>
        <v>0</v>
      </c>
      <c r="J25" s="12" t="e">
        <f t="shared" si="3"/>
        <v>#DIV/0!</v>
      </c>
      <c r="K25" s="11"/>
      <c r="L25" s="12" t="e">
        <f t="shared" si="1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2"/>
        <v>#DIV/0!</v>
      </c>
      <c r="I26" s="11">
        <f t="shared" si="0"/>
        <v>0</v>
      </c>
      <c r="J26" s="12" t="e">
        <f t="shared" si="3"/>
        <v>#DIV/0!</v>
      </c>
      <c r="K26" s="11"/>
      <c r="L26" s="12" t="e">
        <f t="shared" si="1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2"/>
        <v>#DIV/0!</v>
      </c>
      <c r="I27" s="11">
        <f t="shared" si="0"/>
        <v>0</v>
      </c>
      <c r="J27" s="12" t="e">
        <f t="shared" si="3"/>
        <v>#DIV/0!</v>
      </c>
      <c r="K27" s="11"/>
      <c r="L27" s="12" t="e">
        <f t="shared" si="1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133</v>
      </c>
      <c r="F28" s="14">
        <f>SUM(F14:F27)</f>
        <v>74</v>
      </c>
      <c r="G28" s="14">
        <f>SUM(G14:G27)</f>
        <v>0</v>
      </c>
      <c r="H28" s="15">
        <f>SUM(F28:G28)/E28</f>
        <v>0.55639097744360899</v>
      </c>
      <c r="I28" s="14">
        <f t="shared" si="0"/>
        <v>59</v>
      </c>
      <c r="J28" s="15">
        <f t="shared" si="3"/>
        <v>0.44360902255639095</v>
      </c>
      <c r="K28" s="14">
        <f>SUM(K14:K27)</f>
        <v>0</v>
      </c>
      <c r="L28" s="15">
        <f t="shared" si="1"/>
        <v>0</v>
      </c>
      <c r="M28" s="14">
        <f>AVERAGE(M14:M27)</f>
        <v>42.37</v>
      </c>
      <c r="N28" s="16">
        <f>AVERAGE(N14:N27)</f>
        <v>0.54400000000000004</v>
      </c>
    </row>
    <row r="29" spans="1:14" ht="13.8" x14ac:dyDescent="0.25"/>
    <row r="30" spans="1:14" ht="120" customHeight="1" x14ac:dyDescent="0.2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3.8" x14ac:dyDescent="0.25"/>
    <row r="32" spans="1:14" ht="13.8" x14ac:dyDescent="0.25">
      <c r="A32" s="17"/>
    </row>
    <row r="33" spans="1:11" ht="12.75" customHeight="1" x14ac:dyDescent="0.25">
      <c r="B33" s="36" t="s">
        <v>31</v>
      </c>
      <c r="C33" s="36"/>
      <c r="D33" s="36"/>
      <c r="G33" s="26" t="s">
        <v>32</v>
      </c>
      <c r="H33" s="26"/>
      <c r="I33" s="26"/>
      <c r="J33" s="26"/>
    </row>
    <row r="34" spans="1:11" ht="62.25" customHeight="1" x14ac:dyDescent="0.25">
      <c r="B34" s="34"/>
      <c r="C34" s="34"/>
      <c r="D34" s="34"/>
      <c r="G34" s="35"/>
      <c r="H34" s="35"/>
      <c r="I34" s="35"/>
      <c r="J34" s="35"/>
      <c r="K34" s="22"/>
    </row>
    <row r="35" spans="1:11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1" ht="13.8" hidden="1" x14ac:dyDescent="0.25"/>
    <row r="37" spans="1:11" ht="45" customHeight="1" x14ac:dyDescent="0.25">
      <c r="B37" s="37" t="str">
        <f>B10</f>
        <v>FRANCISCO JOSÉ GÓMEZ MARÍN</v>
      </c>
      <c r="C37" s="37"/>
      <c r="D37" s="37"/>
      <c r="E37" s="18"/>
      <c r="F37" s="18"/>
      <c r="G37" s="21" t="s">
        <v>33</v>
      </c>
      <c r="H37" s="21"/>
      <c r="I37" s="21"/>
      <c r="J37" s="21"/>
    </row>
  </sheetData>
  <mergeCells count="30">
    <mergeCell ref="A35:B35"/>
    <mergeCell ref="E35:H35"/>
    <mergeCell ref="B37:D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25" right="0.25" top="0.75" bottom="0.75" header="0.3" footer="0.3"/>
  <pageSetup scale="71" fitToWidth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8" x14ac:dyDescent="0.25">
      <c r="A6" s="27" t="s">
        <v>3</v>
      </c>
      <c r="B6" s="27"/>
      <c r="C6" s="27"/>
      <c r="D6" s="27"/>
      <c r="E6" s="34"/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3">
        <v>4</v>
      </c>
      <c r="C8" s="23"/>
      <c r="D8" s="6" t="s">
        <v>7</v>
      </c>
      <c r="E8" s="5">
        <f>'1'!E8</f>
        <v>5</v>
      </c>
      <c r="G8" s="4" t="s">
        <v>8</v>
      </c>
      <c r="H8" s="5">
        <f>'1'!H8</f>
        <v>3</v>
      </c>
      <c r="I8" s="24" t="s">
        <v>9</v>
      </c>
      <c r="J8" s="24"/>
      <c r="K8" s="24"/>
      <c r="L8" s="23" t="str">
        <f>'1'!L8</f>
        <v>Septiembre 2023- Enero 2024</v>
      </c>
      <c r="M8" s="23"/>
      <c r="N8" s="23"/>
    </row>
    <row r="9" spans="1:14" ht="13.8" x14ac:dyDescent="0.25"/>
    <row r="10" spans="1:14" ht="13.8" x14ac:dyDescent="0.25">
      <c r="A10" s="4" t="s">
        <v>10</v>
      </c>
      <c r="B10" s="23" t="str">
        <f>'1'!B10</f>
        <v>FRANCISCO JOSÉ GÓMEZ MARÍN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9" t="s">
        <v>12</v>
      </c>
      <c r="B12" s="30" t="s">
        <v>13</v>
      </c>
      <c r="C12" s="30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29" t="s">
        <v>24</v>
      </c>
    </row>
    <row r="13" spans="1:14" ht="13.8" x14ac:dyDescent="0.25">
      <c r="A13" s="29"/>
      <c r="B13" s="30"/>
      <c r="C13" s="30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29"/>
    </row>
    <row r="14" spans="1:14" s="13" customFormat="1" ht="13.2" x14ac:dyDescent="0.25">
      <c r="A14" s="11" t="str">
        <f>'1'!A14</f>
        <v>BIOLOGÍA</v>
      </c>
      <c r="B14" s="11"/>
      <c r="C14" s="11" t="str">
        <f>'1'!C14</f>
        <v>106 A</v>
      </c>
      <c r="D14" s="11" t="str">
        <f>'1'!D14</f>
        <v>IAMB</v>
      </c>
      <c r="E14" s="11">
        <f>'1'!E14</f>
        <v>33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33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DISEÑO DE EXPERIMENTOS AMBIENTALES</v>
      </c>
      <c r="B15" s="11"/>
      <c r="C15" s="11" t="str">
        <f>'1'!C15</f>
        <v>306 A</v>
      </c>
      <c r="D15" s="11" t="str">
        <f>'1'!D15</f>
        <v>IAMB</v>
      </c>
      <c r="E15" s="11">
        <f>'1'!E15</f>
        <v>26</v>
      </c>
      <c r="F15" s="11"/>
      <c r="G15" s="11"/>
      <c r="H15" s="12">
        <f t="shared" si="0"/>
        <v>0</v>
      </c>
      <c r="I15" s="11">
        <f t="shared" si="1"/>
        <v>26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DISEÑO DE EXPERIMENTOS AMBIENTALES</v>
      </c>
      <c r="B16" s="11"/>
      <c r="C16" s="11" t="str">
        <f>'1'!C16</f>
        <v>306 B</v>
      </c>
      <c r="D16" s="11" t="str">
        <f>'1'!D16</f>
        <v>IAMB</v>
      </c>
      <c r="E16" s="11">
        <f>'1'!E16</f>
        <v>22</v>
      </c>
      <c r="F16" s="11"/>
      <c r="G16" s="11"/>
      <c r="H16" s="12">
        <f t="shared" si="0"/>
        <v>0</v>
      </c>
      <c r="I16" s="11">
        <f t="shared" si="1"/>
        <v>22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ECONOMÍA AMBIENTAL</v>
      </c>
      <c r="B17" s="11"/>
      <c r="C17" s="11" t="str">
        <f>'1'!C17</f>
        <v>306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 t="str">
        <f>'1'!A18</f>
        <v>ECONOMÍA AMBIENTAL</v>
      </c>
      <c r="B18" s="11"/>
      <c r="C18" s="11" t="str">
        <f>'1'!C18</f>
        <v>306 B</v>
      </c>
      <c r="D18" s="11" t="str">
        <f>'1'!D18</f>
        <v>IAMB</v>
      </c>
      <c r="E18" s="11">
        <f>'1'!E18</f>
        <v>22</v>
      </c>
      <c r="F18" s="11"/>
      <c r="G18" s="11"/>
      <c r="H18" s="12">
        <f t="shared" si="0"/>
        <v>0</v>
      </c>
      <c r="I18" s="11">
        <f t="shared" si="1"/>
        <v>22</v>
      </c>
      <c r="J18" s="12">
        <f t="shared" si="2"/>
        <v>1</v>
      </c>
      <c r="K18" s="11"/>
      <c r="L18" s="12">
        <f t="shared" si="3"/>
        <v>0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132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132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6" t="s">
        <v>31</v>
      </c>
      <c r="C33" s="36"/>
      <c r="D33" s="36"/>
      <c r="G33" s="26" t="s">
        <v>32</v>
      </c>
      <c r="H33" s="26"/>
      <c r="I33" s="26"/>
      <c r="J33" s="26"/>
    </row>
    <row r="34" spans="1:10" ht="62.25" customHeight="1" x14ac:dyDescent="0.25">
      <c r="B34" s="34"/>
      <c r="C34" s="34"/>
      <c r="D34" s="34"/>
      <c r="G34" s="35"/>
      <c r="H34" s="35"/>
      <c r="I34" s="35"/>
      <c r="J34" s="35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37" t="str">
        <f>B10</f>
        <v>FRANCISCO JOSÉ GÓMEZ MARÍN</v>
      </c>
      <c r="C37" s="37"/>
      <c r="D37" s="37"/>
      <c r="E37" s="18"/>
      <c r="F37" s="18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5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/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19921875" style="1" customWidth="1"/>
    <col min="5" max="5" width="8.69921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.8" x14ac:dyDescent="0.25">
      <c r="A6" s="27" t="s">
        <v>3</v>
      </c>
      <c r="B6" s="27"/>
      <c r="C6" s="27"/>
      <c r="D6" s="27"/>
      <c r="E6" s="28" t="s">
        <v>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3">
        <v>1</v>
      </c>
      <c r="C8" s="23"/>
      <c r="D8" s="6" t="s">
        <v>7</v>
      </c>
      <c r="E8" s="5">
        <v>3</v>
      </c>
      <c r="G8" s="4" t="s">
        <v>8</v>
      </c>
      <c r="H8" s="5">
        <v>3</v>
      </c>
      <c r="I8" s="24" t="s">
        <v>9</v>
      </c>
      <c r="J8" s="24"/>
      <c r="K8" s="24"/>
      <c r="L8" s="23" t="str">
        <f>'1'!L8</f>
        <v>Septiembre 2023- Enero 2024</v>
      </c>
      <c r="M8" s="23"/>
      <c r="N8" s="23"/>
    </row>
    <row r="9" spans="1:14" ht="13.8" x14ac:dyDescent="0.25"/>
    <row r="10" spans="1:14" ht="13.8" x14ac:dyDescent="0.25">
      <c r="A10" s="4" t="s">
        <v>10</v>
      </c>
      <c r="B10" s="23" t="s">
        <v>11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9" t="s">
        <v>12</v>
      </c>
      <c r="B12" s="30" t="s">
        <v>13</v>
      </c>
      <c r="C12" s="30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29" t="s">
        <v>24</v>
      </c>
    </row>
    <row r="13" spans="1:14" ht="13.8" x14ac:dyDescent="0.25">
      <c r="A13" s="29"/>
      <c r="B13" s="30"/>
      <c r="C13" s="30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29"/>
    </row>
    <row r="14" spans="1:14" s="13" customFormat="1" ht="13.2" x14ac:dyDescent="0.25">
      <c r="A14" s="11" t="s">
        <v>34</v>
      </c>
      <c r="B14" s="11"/>
      <c r="C14" s="11" t="str">
        <f>'1'!C14</f>
        <v>106 A</v>
      </c>
      <c r="D14" s="11" t="str">
        <f>'1'!D14</f>
        <v>IAMB</v>
      </c>
      <c r="E14" s="11">
        <v>30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30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306 A</v>
      </c>
      <c r="D15" s="11" t="str">
        <f>'1'!D15</f>
        <v>IAMB</v>
      </c>
      <c r="E15" s="11">
        <v>27</v>
      </c>
      <c r="F15" s="11"/>
      <c r="G15" s="11"/>
      <c r="H15" s="12">
        <f t="shared" si="0"/>
        <v>0</v>
      </c>
      <c r="I15" s="11">
        <f t="shared" si="1"/>
        <v>27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36</v>
      </c>
      <c r="B16" s="11"/>
      <c r="C16" s="11" t="str">
        <f>'1'!C16</f>
        <v>306 B</v>
      </c>
      <c r="D16" s="11" t="str">
        <f>'1'!D16</f>
        <v>IAMB</v>
      </c>
      <c r="E16" s="11">
        <v>37</v>
      </c>
      <c r="F16" s="11"/>
      <c r="G16" s="11"/>
      <c r="H16" s="12">
        <f t="shared" si="0"/>
        <v>0</v>
      </c>
      <c r="I16" s="11">
        <f t="shared" si="1"/>
        <v>37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13.2" x14ac:dyDescent="0.25">
      <c r="A17" s="11" t="str">
        <f>'1'!A17</f>
        <v>ECONOMÍA AMBIENTAL</v>
      </c>
      <c r="B17" s="11"/>
      <c r="C17" s="11" t="str">
        <f>'1'!C17</f>
        <v>306 A</v>
      </c>
      <c r="D17" s="11" t="str">
        <f>'1'!D17</f>
        <v>IAMB</v>
      </c>
      <c r="E17" s="11">
        <f>'1'!E17</f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 t="str">
        <f>'1'!A18</f>
        <v>ECONOMÍA AMBIENTAL</v>
      </c>
      <c r="B18" s="11"/>
      <c r="C18" s="11" t="str">
        <f>'1'!C18</f>
        <v>306 B</v>
      </c>
      <c r="D18" s="11" t="str">
        <f>'1'!D18</f>
        <v>IAMB</v>
      </c>
      <c r="E18" s="11">
        <f>'1'!E18</f>
        <v>22</v>
      </c>
      <c r="F18" s="11"/>
      <c r="G18" s="11"/>
      <c r="H18" s="12">
        <f t="shared" si="0"/>
        <v>0</v>
      </c>
      <c r="I18" s="11">
        <f t="shared" si="1"/>
        <v>22</v>
      </c>
      <c r="J18" s="12">
        <f t="shared" si="2"/>
        <v>1</v>
      </c>
      <c r="K18" s="11"/>
      <c r="L18" s="12">
        <f t="shared" si="3"/>
        <v>0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145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145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6" t="s">
        <v>31</v>
      </c>
      <c r="C33" s="36"/>
      <c r="D33" s="36"/>
      <c r="G33" s="26" t="s">
        <v>32</v>
      </c>
      <c r="H33" s="26"/>
      <c r="I33" s="26"/>
      <c r="J33" s="26"/>
    </row>
    <row r="34" spans="1:10" ht="62.25" customHeight="1" x14ac:dyDescent="0.25">
      <c r="B34" s="38" t="s">
        <v>37</v>
      </c>
      <c r="C34" s="38"/>
      <c r="D34" s="38"/>
      <c r="G34" s="23" t="s">
        <v>38</v>
      </c>
      <c r="H34" s="23"/>
      <c r="I34" s="23"/>
      <c r="J34" s="23"/>
    </row>
    <row r="35" spans="1:10" ht="13.8" hidden="1" x14ac:dyDescent="0.25">
      <c r="A35" s="31" t="e">
        <f>{#REF!}</f>
        <v>#REF!</v>
      </c>
      <c r="B35" s="31"/>
      <c r="C35" s="8"/>
      <c r="E35" s="32"/>
      <c r="F35" s="32"/>
      <c r="G35" s="32"/>
      <c r="H35" s="32"/>
    </row>
    <row r="36" spans="1:10" ht="13.8" hidden="1" x14ac:dyDescent="0.25"/>
    <row r="37" spans="1:10" ht="45" customHeight="1" x14ac:dyDescent="0.25">
      <c r="B37" s="37" t="str">
        <f>B10</f>
        <v>FRANCISCO JOSÉ GÓMEZ MARÍN</v>
      </c>
      <c r="C37" s="37"/>
      <c r="D37" s="37"/>
      <c r="E37" s="18"/>
      <c r="F37" s="18"/>
      <c r="G37" s="32"/>
      <c r="H37" s="32"/>
      <c r="I37" s="32"/>
      <c r="J37" s="3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5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2023-12-02T17:36:34Z</cp:lastPrinted>
  <dcterms:created xsi:type="dcterms:W3CDTF">2023-03-28T03:15:37Z</dcterms:created>
  <dcterms:modified xsi:type="dcterms:W3CDTF">2024-01-06T05:56:58Z</dcterms:modified>
</cp:coreProperties>
</file>