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Desktop\2023-B\REPORTES PARCIALES\"/>
    </mc:Choice>
  </mc:AlternateContent>
  <xr:revisionPtr revIDLastSave="0" documentId="13_ncr:1_{99682BAF-A48B-44D4-BD64-EC305420A17C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I19" i="24"/>
  <c r="L18" i="24"/>
  <c r="I18" i="24"/>
  <c r="E15" i="25" l="1"/>
  <c r="H15" i="25" s="1"/>
  <c r="E14" i="25"/>
  <c r="H14" i="25" s="1"/>
  <c r="E16" i="25"/>
  <c r="H16" i="25" s="1"/>
  <c r="E17" i="25"/>
  <c r="H17" i="25" s="1"/>
  <c r="N28" i="10" l="1"/>
  <c r="M28" i="10"/>
  <c r="K28" i="10" l="1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C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6" i="10"/>
  <c r="I16" i="10"/>
  <c r="L15" i="10"/>
  <c r="I15" i="10"/>
  <c r="L14" i="10"/>
  <c r="I14" i="10"/>
  <c r="I15" i="22" l="1"/>
  <c r="I16" i="22"/>
  <c r="I28" i="10"/>
  <c r="L28" i="10"/>
  <c r="L14" i="25"/>
  <c r="L15" i="25"/>
  <c r="L16" i="25"/>
  <c r="L17" i="25"/>
  <c r="E28" i="25"/>
  <c r="L14" i="24"/>
  <c r="L15" i="24"/>
  <c r="L16" i="24"/>
  <c r="L17" i="24"/>
  <c r="E28" i="24"/>
  <c r="L14" i="23"/>
  <c r="L15" i="23"/>
  <c r="L16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<sst xmlns="http://schemas.openxmlformats.org/spreadsheetml/2006/main" count="206" uniqueCount="61">
  <si>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</si>
  <si>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</si>
  <si>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</si>
  <si>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</si>
  <si>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</si>
  <si>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</si>
  <si>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</si>
  <si>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</si>
  <si>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</si>
  <si>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</si>
  <si>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</si>
  <si>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</si>
  <si>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</si>
  <si>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</si>
  <si>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</si>
  <si>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</si>
  <si>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</si>
  <si>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</si>
  <si>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</si>
  <si>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</si>
  <si>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</si>
  <si>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</si>
  <si>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</si>
  <si>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</si>
  <si>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</si>
  <si>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</si>
  <si>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</si>
  <si>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</si>
  <si>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</si>
  <si>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</si>
  <si>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</si>
  <si>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</si>
  <si>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</si>
  <si>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</si>
  <si>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</si>
  <si>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</si>
  <si>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IGEM</t>
  </si>
  <si>
    <t>II</t>
  </si>
  <si>
    <t>III</t>
  </si>
  <si>
    <t>IV</t>
  </si>
  <si>
    <t>V</t>
  </si>
  <si>
    <t>D. E. TONATIUH SOSME SANCHEZ</t>
  </si>
  <si>
    <t>I-V</t>
  </si>
  <si>
    <t>I-IV</t>
  </si>
  <si>
    <t>ESTADISTICA INFERENCIAL I</t>
  </si>
  <si>
    <t>407 A</t>
  </si>
  <si>
    <t>FISICA PARA INFORMATICA</t>
  </si>
  <si>
    <t>210 A</t>
  </si>
  <si>
    <t>IINF</t>
  </si>
  <si>
    <t>PROBABILIDAD Y ESTADISTICA</t>
  </si>
  <si>
    <t>202 A</t>
  </si>
  <si>
    <t>IEM</t>
  </si>
  <si>
    <t>I-VI</t>
  </si>
  <si>
    <t>Septiembre2023-Enero2024</t>
  </si>
  <si>
    <t>MII. ARTEMIO HIDALGO VELASCO</t>
  </si>
  <si>
    <t>ESTADISTICA PARA LA ADMINISTRACIÓN II</t>
  </si>
  <si>
    <t>FUNDAMENTOS DE FISICA</t>
  </si>
  <si>
    <t>MATEMATICAS APLICADAS A LA ADMON.</t>
  </si>
  <si>
    <t xml:space="preserve"> 105 A</t>
  </si>
  <si>
    <t>305-A</t>
  </si>
  <si>
    <t>107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</si>
</sst>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3" zoomScale="85" zoomScaleNormal="85" zoomScaleSheetLayoutView="100" workbookViewId="0">
      <selection activeCell="P23" sqref="P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53</v>
      </c>
      <c r="M8" s="33"/>
      <c r="N8" s="33"/>
    </row>
    <row r="10" spans="1:14" x14ac:dyDescent="0.25">
      <c r="A10" s="4" t="s">
        <v>8</v>
      </c>
      <c r="B10" s="33" t="s">
        <v>54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55</v>
      </c>
      <c r="B14" s="9" t="s">
        <v>21</v>
      </c>
      <c r="C14" s="9" t="s">
        <v>59</v>
      </c>
      <c r="D14" s="9" t="s">
        <v>34</v>
      </c>
      <c r="E14" s="9">
        <v>25</v>
      </c>
      <c r="F14" s="9">
        <v>24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0.64</v>
      </c>
    </row>
    <row r="15" spans="1:14" s="11" customFormat="1" ht="26.4" x14ac:dyDescent="0.25">
      <c r="A15" s="8" t="s">
        <v>56</v>
      </c>
      <c r="B15" s="9" t="s">
        <v>21</v>
      </c>
      <c r="C15" s="9" t="s">
        <v>60</v>
      </c>
      <c r="D15" s="9" t="s">
        <v>36</v>
      </c>
      <c r="E15" s="9">
        <v>29</v>
      </c>
      <c r="F15" s="9">
        <v>27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0.86</v>
      </c>
    </row>
    <row r="16" spans="1:14" s="11" customFormat="1" ht="26.4" x14ac:dyDescent="0.25">
      <c r="A16" s="8" t="s">
        <v>57</v>
      </c>
      <c r="B16" s="9" t="s">
        <v>21</v>
      </c>
      <c r="C16" s="9" t="s">
        <v>58</v>
      </c>
      <c r="D16" s="9" t="s">
        <v>34</v>
      </c>
      <c r="E16" s="9"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86</v>
      </c>
      <c r="N16" s="15">
        <v>0.72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68</v>
      </c>
      <c r="G28" s="17"/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(M14+M15+M16+M17)/4</f>
        <v>65.75</v>
      </c>
      <c r="N28" s="19">
        <f>AVERAGE(N14:N27)</f>
        <v>0.73999999999999988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C14" sqref="C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37</v>
      </c>
      <c r="C14" s="9" t="str">
        <f>'1'!C14</f>
        <v>305-A</v>
      </c>
      <c r="D14" s="9" t="str">
        <f>'1'!D14</f>
        <v>LADM</v>
      </c>
      <c r="E14" s="9">
        <f>'1'!E14</f>
        <v>25</v>
      </c>
      <c r="F14" s="9">
        <v>23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0.88</v>
      </c>
    </row>
    <row r="15" spans="1:14" s="11" customFormat="1" ht="26.4" x14ac:dyDescent="0.25">
      <c r="A15" s="9" t="str">
        <f>'1'!A15</f>
        <v>FUNDAMENTOS DE FISICA</v>
      </c>
      <c r="B15" s="9" t="s">
        <v>37</v>
      </c>
      <c r="C15" s="9" t="str">
        <f>'1'!C15</f>
        <v>107 A</v>
      </c>
      <c r="D15" s="9" t="str">
        <f>'1'!D15</f>
        <v>IGEM</v>
      </c>
      <c r="E15" s="9">
        <f>'1'!E15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84</v>
      </c>
      <c r="N15" s="15">
        <v>0.83</v>
      </c>
    </row>
    <row r="16" spans="1:14" s="11" customFormat="1" ht="26.4" x14ac:dyDescent="0.25">
      <c r="A16" s="9" t="str">
        <f>'1'!A16</f>
        <v>MATEMATICAS APLICADAS A LA ADMON.</v>
      </c>
      <c r="B16" s="9" t="s">
        <v>37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0.83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65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>
        <f t="shared" si="1"/>
        <v>0</v>
      </c>
      <c r="M28" s="17">
        <f>AVERAGE(M14:M27)</f>
        <v>86.666666666666671</v>
      </c>
      <c r="N28" s="19">
        <f>AVERAGE(N14:N27)</f>
        <v>0.84666666666666668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38</v>
      </c>
      <c r="C14" s="9" t="str">
        <f>'1'!C14</f>
        <v>305-A</v>
      </c>
      <c r="D14" s="9" t="str">
        <f>'1'!D14</f>
        <v>LADM</v>
      </c>
      <c r="E14" s="9">
        <f>'1'!E14</f>
        <v>25</v>
      </c>
      <c r="F14" s="9">
        <v>24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0.76</v>
      </c>
    </row>
    <row r="15" spans="1:14" s="11" customFormat="1" ht="26.4" x14ac:dyDescent="0.25">
      <c r="A15" s="9" t="str">
        <f>'1'!A15</f>
        <v>FUNDAMENTOS DE FISICA</v>
      </c>
      <c r="B15" s="9" t="s">
        <v>38</v>
      </c>
      <c r="C15" s="9" t="str">
        <f>'1'!C15</f>
        <v>107 A</v>
      </c>
      <c r="D15" s="9" t="str">
        <f>'1'!D15</f>
        <v>IGEM</v>
      </c>
      <c r="E15" s="9">
        <f>'1'!E15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83</v>
      </c>
      <c r="N15" s="15">
        <v>0.79</v>
      </c>
    </row>
    <row r="16" spans="1:14" s="11" customFormat="1" ht="26.4" x14ac:dyDescent="0.25">
      <c r="A16" s="9" t="str">
        <f>'1'!A16</f>
        <v>MATEMATICAS APLICADAS A LA ADMON.</v>
      </c>
      <c r="B16" s="9" t="s">
        <v>38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17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0.89</v>
      </c>
    </row>
    <row r="17" spans="1:14" s="11" customFormat="1" x14ac:dyDescent="0.25">
      <c r="A17" s="9"/>
      <c r="B17" s="9"/>
      <c r="C17" s="9">
        <f>'1'!C17</f>
        <v>0</v>
      </c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66</v>
      </c>
      <c r="G28" s="17">
        <f>SUM(G14:G27)</f>
        <v>0</v>
      </c>
      <c r="H28" s="18"/>
      <c r="I28" s="17">
        <f t="shared" si="0"/>
        <v>6</v>
      </c>
      <c r="J28" s="18"/>
      <c r="K28" s="17">
        <f>SUM(K14:K27)</f>
        <v>0</v>
      </c>
      <c r="L28" s="18">
        <f t="shared" si="1"/>
        <v>0</v>
      </c>
      <c r="M28" s="17">
        <f>AVERAGE(M14:M27)</f>
        <v>89</v>
      </c>
      <c r="N28" s="19">
        <f>AVERAGE(N14:N27)</f>
        <v>0.81333333333333335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41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30" sqref="O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39</v>
      </c>
      <c r="C14" s="9" t="str">
        <f>'1'!C14</f>
        <v>305-A</v>
      </c>
      <c r="D14" s="9" t="s">
        <v>51</v>
      </c>
      <c r="E14" s="9">
        <f>'1'!E14</f>
        <v>25</v>
      </c>
      <c r="F14" s="9">
        <v>26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99</v>
      </c>
      <c r="N14" s="15">
        <v>0.81</v>
      </c>
    </row>
    <row r="15" spans="1:14" s="11" customFormat="1" ht="26.4" x14ac:dyDescent="0.25">
      <c r="A15" s="9" t="s">
        <v>44</v>
      </c>
      <c r="B15" s="9" t="s">
        <v>40</v>
      </c>
      <c r="C15" s="9" t="s">
        <v>45</v>
      </c>
      <c r="D15" s="9" t="s">
        <v>36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99</v>
      </c>
      <c r="N15" s="15">
        <v>0.92</v>
      </c>
    </row>
    <row r="16" spans="1:14" s="11" customFormat="1" ht="26.4" x14ac:dyDescent="0.25">
      <c r="A16" s="9" t="str">
        <f>'1'!A16</f>
        <v>MATEMATICAS APLICADAS A LA ADMON.</v>
      </c>
      <c r="B16" s="9" t="s">
        <v>40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23</v>
      </c>
      <c r="G16" s="9"/>
      <c r="H16" s="10"/>
      <c r="I16" s="9">
        <f t="shared" si="0"/>
        <v>-5</v>
      </c>
      <c r="J16" s="10"/>
      <c r="K16" s="9">
        <v>0</v>
      </c>
      <c r="L16" s="10">
        <f t="shared" si="1"/>
        <v>0</v>
      </c>
      <c r="M16" s="9">
        <v>78</v>
      </c>
      <c r="N16" s="15">
        <v>0.79</v>
      </c>
    </row>
    <row r="17" spans="1:14" s="11" customFormat="1" ht="26.4" x14ac:dyDescent="0.25">
      <c r="A17" s="9" t="s">
        <v>46</v>
      </c>
      <c r="B17" s="9" t="s">
        <v>39</v>
      </c>
      <c r="C17" s="9" t="s">
        <v>47</v>
      </c>
      <c r="D17" s="9" t="s">
        <v>48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88</v>
      </c>
      <c r="N17" s="15">
        <v>0.79</v>
      </c>
    </row>
    <row r="18" spans="1:14" s="11" customFormat="1" ht="26.4" x14ac:dyDescent="0.25">
      <c r="A18" s="9" t="s">
        <v>49</v>
      </c>
      <c r="B18" s="9" t="s">
        <v>39</v>
      </c>
      <c r="C18" s="9" t="s">
        <v>50</v>
      </c>
      <c r="D18" s="9" t="s">
        <v>51</v>
      </c>
      <c r="E18" s="9">
        <v>34</v>
      </c>
      <c r="F18" s="9">
        <v>30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85</v>
      </c>
      <c r="N18" s="15">
        <v>0.76</v>
      </c>
    </row>
    <row r="19" spans="1:14" s="11" customFormat="1" ht="26.4" x14ac:dyDescent="0.25">
      <c r="A19" s="9" t="s">
        <v>49</v>
      </c>
      <c r="B19" s="9" t="s">
        <v>40</v>
      </c>
      <c r="C19" s="9" t="s">
        <v>50</v>
      </c>
      <c r="D19" s="9" t="s">
        <v>51</v>
      </c>
      <c r="E19" s="9">
        <v>34</v>
      </c>
      <c r="F19" s="9">
        <v>32</v>
      </c>
      <c r="G19" s="9"/>
      <c r="H19" s="10"/>
      <c r="I19" s="9">
        <f t="shared" si="0"/>
        <v>2</v>
      </c>
      <c r="J19" s="10"/>
      <c r="K19" s="9">
        <v>0</v>
      </c>
      <c r="L19" s="10">
        <f t="shared" si="1"/>
        <v>0</v>
      </c>
      <c r="M19" s="9">
        <v>91</v>
      </c>
      <c r="N19" s="15">
        <v>0.91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161</v>
      </c>
      <c r="F28" s="17">
        <f>SUM(F14:F27)</f>
        <v>160</v>
      </c>
      <c r="G28" s="17">
        <f>SUM(G14:G27)</f>
        <v>0</v>
      </c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90</v>
      </c>
      <c r="N28" s="19">
        <f>AVERAGE(N14:N27)</f>
        <v>0.83000000000000007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42</v>
      </c>
      <c r="C14" s="9" t="str">
        <f>'1'!C14</f>
        <v>305-A</v>
      </c>
      <c r="D14" s="9" t="str">
        <f>'1'!D14</f>
        <v>LADM</v>
      </c>
      <c r="E14" s="9">
        <f>'1'!E14</f>
        <v>25</v>
      </c>
      <c r="F14" s="9">
        <v>26</v>
      </c>
      <c r="G14" s="9">
        <v>0</v>
      </c>
      <c r="H14" s="10">
        <f>(F14+G14)/E14</f>
        <v>1.04</v>
      </c>
      <c r="I14" s="9">
        <f t="shared" ref="I14:I28" si="0">(E14-SUM(F14:G14))-K14</f>
        <v>-1</v>
      </c>
      <c r="J14" s="10">
        <f t="shared" ref="J14:J28" si="1">I14/E14</f>
        <v>-0.04</v>
      </c>
      <c r="K14" s="9">
        <v>0</v>
      </c>
      <c r="L14" s="10">
        <f t="shared" ref="L14:L28" si="2">K14/E14</f>
        <v>0</v>
      </c>
      <c r="M14" s="9">
        <v>97</v>
      </c>
      <c r="N14" s="15">
        <v>0.77</v>
      </c>
    </row>
    <row r="15" spans="1:14" s="11" customFormat="1" ht="26.4" x14ac:dyDescent="0.25">
      <c r="A15" s="9" t="str">
        <f>'1'!A15</f>
        <v>FUNDAMENTOS DE FISICA</v>
      </c>
      <c r="B15" s="9" t="s">
        <v>43</v>
      </c>
      <c r="C15" s="9" t="str">
        <f>'1'!C15</f>
        <v>107 A</v>
      </c>
      <c r="D15" s="9" t="str">
        <f>'1'!D15</f>
        <v>IGEM</v>
      </c>
      <c r="E15" s="9">
        <f>'1'!E15</f>
        <v>29</v>
      </c>
      <c r="F15" s="9">
        <v>21</v>
      </c>
      <c r="G15" s="9">
        <v>2</v>
      </c>
      <c r="H15" s="10">
        <f>(F15+G15)/E15</f>
        <v>0.7931034482758621</v>
      </c>
      <c r="I15" s="9">
        <f t="shared" si="0"/>
        <v>6</v>
      </c>
      <c r="J15" s="10">
        <f t="shared" si="1"/>
        <v>0.20689655172413793</v>
      </c>
      <c r="K15" s="9">
        <v>0</v>
      </c>
      <c r="L15" s="10">
        <f t="shared" si="2"/>
        <v>0</v>
      </c>
      <c r="M15" s="9">
        <v>87</v>
      </c>
      <c r="N15" s="15">
        <v>0.63</v>
      </c>
    </row>
    <row r="16" spans="1:14" s="11" customFormat="1" ht="26.4" x14ac:dyDescent="0.25">
      <c r="A16" s="9" t="str">
        <f>'1'!A16</f>
        <v>MATEMATICAS APLICADAS A LA ADMON.</v>
      </c>
      <c r="B16" s="9" t="s">
        <v>52</v>
      </c>
      <c r="C16" s="9" t="str">
        <f>'1'!C16</f>
        <v xml:space="preserve"> 105 A</v>
      </c>
      <c r="D16" s="9" t="str">
        <f>'1'!D16</f>
        <v>LADM</v>
      </c>
      <c r="E16" s="9">
        <f>'1'!E16</f>
        <v>18</v>
      </c>
      <c r="F16" s="9">
        <v>21</v>
      </c>
      <c r="G16" s="9">
        <v>4</v>
      </c>
      <c r="H16" s="10">
        <f>(F16+G16)/E16</f>
        <v>1.3888888888888888</v>
      </c>
      <c r="I16" s="9">
        <f t="shared" si="0"/>
        <v>-7</v>
      </c>
      <c r="J16" s="10">
        <f t="shared" si="1"/>
        <v>-0.3888888888888889</v>
      </c>
      <c r="K16" s="9">
        <v>0</v>
      </c>
      <c r="L16" s="10">
        <f t="shared" si="2"/>
        <v>0</v>
      </c>
      <c r="M16" s="9">
        <v>81</v>
      </c>
      <c r="N16" s="15">
        <v>0.79</v>
      </c>
    </row>
    <row r="17" spans="1:14" s="11" customFormat="1" x14ac:dyDescent="0.25">
      <c r="A17" s="9">
        <f>'1'!A17</f>
        <v>0</v>
      </c>
      <c r="B17" s="9" t="s">
        <v>42</v>
      </c>
      <c r="C17" s="9">
        <f>'1'!C17</f>
        <v>0</v>
      </c>
      <c r="D17" s="9">
        <f>'1'!D17</f>
        <v>0</v>
      </c>
      <c r="E17" s="9">
        <f>'1'!E17</f>
        <v>0</v>
      </c>
      <c r="F17" s="9">
        <v>25</v>
      </c>
      <c r="G17" s="9">
        <v>9</v>
      </c>
      <c r="H17" s="10" t="e">
        <f>(F17+G17)/E17</f>
        <v>#DIV/0!</v>
      </c>
      <c r="I17" s="9">
        <f t="shared" si="0"/>
        <v>-34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77</v>
      </c>
      <c r="N17" s="15">
        <v>0.85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93</v>
      </c>
      <c r="G28" s="17">
        <f>SUM(G14:G27)</f>
        <v>15</v>
      </c>
      <c r="H28" s="18">
        <f>SUM(F28:G28)/E28</f>
        <v>1.5</v>
      </c>
      <c r="I28" s="17">
        <f t="shared" si="0"/>
        <v>-36</v>
      </c>
      <c r="J28" s="18">
        <f t="shared" si="1"/>
        <v>-0.5</v>
      </c>
      <c r="K28" s="17">
        <f>SUM(K14:K27)</f>
        <v>0</v>
      </c>
      <c r="L28" s="18">
        <f t="shared" si="2"/>
        <v>0</v>
      </c>
      <c r="M28" s="17">
        <f>AVERAGE(M14:M27)</f>
        <v>85.5</v>
      </c>
      <c r="N28" s="19">
        <f>AVERAGE(N14:N27)</f>
        <v>0.76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Artemio</cp:lastModifiedBy>
  <cp:revision/>
  <dcterms:created xsi:type="dcterms:W3CDTF">2021-11-22T14:45:25Z</dcterms:created>
  <dcterms:modified xsi:type="dcterms:W3CDTF">2023-11-28T20:26:25Z</dcterms:modified>
  <cp:category/>
  <cp:contentStatus/>
</cp:coreProperties>
</file>