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3\Lista de calificaciones ago 2023- sep 2024\"/>
    </mc:Choice>
  </mc:AlternateContent>
  <xr:revisionPtr revIDLastSave="0" documentId="13_ncr:1_{70454FF0-1877-4796-ACCC-54A1C0928910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CALCULO DIFERNCIAL 106-A" sheetId="1" r:id="rId1"/>
    <sheet name="TERMODINAMICA" sheetId="3" r:id="rId2"/>
    <sheet name="FENOMENOS DE TRANSPORTE" sheetId="4" r:id="rId3"/>
    <sheet name="FISICOQUIMICA II.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4" l="1"/>
  <c r="Q22" i="5" l="1"/>
  <c r="Q23" i="5"/>
  <c r="Q24" i="5"/>
  <c r="Q25" i="5"/>
  <c r="Q26" i="5"/>
  <c r="Q27" i="5"/>
  <c r="Q28" i="5"/>
  <c r="Q29" i="5"/>
  <c r="Q30" i="5"/>
  <c r="Q31" i="5"/>
  <c r="Q10" i="5"/>
  <c r="Q11" i="5"/>
  <c r="Q12" i="5"/>
  <c r="Q13" i="5"/>
  <c r="Q14" i="5"/>
  <c r="Q15" i="5"/>
  <c r="Q16" i="5"/>
  <c r="Q17" i="5"/>
  <c r="Q18" i="5"/>
  <c r="Q19" i="5"/>
  <c r="Q20" i="5"/>
  <c r="Q21" i="5"/>
  <c r="Q31" i="3"/>
  <c r="Q32" i="3"/>
  <c r="Q33" i="3"/>
  <c r="Q34" i="3"/>
  <c r="Q35" i="3"/>
  <c r="Q26" i="3"/>
  <c r="Q27" i="3"/>
  <c r="Q15" i="3"/>
  <c r="Q22" i="4"/>
  <c r="Q23" i="4"/>
  <c r="Q18" i="4"/>
  <c r="Q19" i="4"/>
  <c r="Q20" i="4"/>
  <c r="Q21" i="4"/>
  <c r="Q13" i="4"/>
  <c r="Q10" i="3" l="1"/>
  <c r="Q11" i="3"/>
  <c r="Q12" i="3"/>
  <c r="Q13" i="3"/>
  <c r="Q14" i="3"/>
  <c r="Q16" i="3"/>
  <c r="Q17" i="3"/>
  <c r="Q18" i="3"/>
  <c r="Q19" i="3"/>
  <c r="Q20" i="3"/>
  <c r="Q21" i="3"/>
  <c r="Q22" i="3"/>
  <c r="Q23" i="3"/>
  <c r="Q24" i="3"/>
  <c r="Q25" i="3"/>
  <c r="Q28" i="3"/>
  <c r="Q29" i="3"/>
  <c r="Q30" i="3"/>
  <c r="Q9" i="3"/>
  <c r="Q9" i="5"/>
  <c r="Q10" i="4"/>
  <c r="Q11" i="4"/>
  <c r="Q12" i="4"/>
  <c r="Q14" i="4"/>
  <c r="Q15" i="4"/>
  <c r="Q16" i="4"/>
  <c r="Q17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9" i="4"/>
  <c r="J51" i="5"/>
  <c r="B10" i="5" l="1"/>
  <c r="B11" i="5" s="1"/>
  <c r="B12" i="5" s="1"/>
  <c r="B17" i="5" s="1"/>
  <c r="B18" i="5" s="1"/>
  <c r="B19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J55" i="4"/>
  <c r="B10" i="4"/>
  <c r="B11" i="4" s="1"/>
  <c r="B12" i="4" s="1"/>
  <c r="B15" i="4" s="1"/>
  <c r="B16" i="4" s="1"/>
  <c r="B17" i="4" s="1"/>
  <c r="B25" i="4" s="1"/>
  <c r="B26" i="4" s="1"/>
  <c r="B27" i="4" s="1"/>
  <c r="B29" i="4" s="1"/>
  <c r="B30" i="4" s="1"/>
  <c r="B31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J52" i="3"/>
  <c r="B10" i="3"/>
  <c r="B12" i="3" s="1"/>
  <c r="B13" i="3" s="1"/>
  <c r="B14" i="3" s="1"/>
  <c r="B18" i="3" s="1"/>
  <c r="B19" i="3" s="1"/>
  <c r="B20" i="3" s="1"/>
  <c r="B22" i="3" s="1"/>
  <c r="B23" i="3" s="1"/>
  <c r="B24" i="3" s="1"/>
  <c r="B25" i="3" s="1"/>
  <c r="B29" i="3" l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J59" i="4"/>
  <c r="J52" i="5"/>
  <c r="J56" i="3"/>
  <c r="J55" i="3"/>
  <c r="J53" i="5"/>
  <c r="J58" i="4" l="1"/>
  <c r="J58" i="1"/>
  <c r="J57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</calcChain>
</file>

<file path=xl/sharedStrings.xml><?xml version="1.0" encoding="utf-8"?>
<sst xmlns="http://schemas.openxmlformats.org/spreadsheetml/2006/main" count="436" uniqueCount="220">
  <si>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</si>
  <si>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</si>
  <si>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</si>
  <si>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</si>
  <si>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</si>
  <si>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</si>
  <si>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</si>
  <si>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</si>
  <si>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</si>
  <si>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</si>
  <si>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</si>
  <si>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</si>
  <si>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</si>
  <si>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</si>
  <si>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</si>
  <si>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</si>
  <si>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</si>
  <si>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</si>
  <si>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</si>
  <si>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</si>
  <si>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</si>
  <si>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</si>
  <si>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</si>
  <si>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</si>
  <si>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AGUILAR SARIO YESSICA</t>
  </si>
  <si>
    <t>BELLI XALA KEVIN ADOLFO</t>
  </si>
  <si>
    <t>BENITO MAZABA ADOLFO ANGEL</t>
  </si>
  <si>
    <t>CASTELLANOS ROSARIO CLAUDIA SARAI</t>
  </si>
  <si>
    <t>CHIGO LOZANO JACQUELINE</t>
  </si>
  <si>
    <t>CORDOVA SANCHEZ SANDRA GUADALUPE</t>
  </si>
  <si>
    <t>COTO ARRES EMMANUEL</t>
  </si>
  <si>
    <t>GARDUÑO MUÑOZ JACKELIN</t>
  </si>
  <si>
    <t>HUAMANTLA BELLI ISAURA ARACELI</t>
  </si>
  <si>
    <t>LUNA CANELA DANIELA</t>
  </si>
  <si>
    <t>MARTINEZ NEPOMUCENO ESTRELLA MARINA</t>
  </si>
  <si>
    <t>MEZA CASTELLANOS KARLA ESTEFANIA</t>
  </si>
  <si>
    <t>MONDRAGON VICHI LUIS ANTONIO</t>
  </si>
  <si>
    <t>MONTOYA GONZALEZ MARCEL</t>
  </si>
  <si>
    <t>OBIL CAPORAL EDGAR ULISES</t>
  </si>
  <si>
    <t>PEREZ MONTIEL YURIDIA</t>
  </si>
  <si>
    <t>PEREZ SANCHEZ MARIANA SARAI</t>
  </si>
  <si>
    <t>POLITO CHIGO FLOR DEL CARMEN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</si>
  <si>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</si>
  <si>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</si>
  <si>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</si>
  <si>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</si>
  <si>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</si>
  <si>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211U0313</t>
  </si>
  <si>
    <t>211U0314</t>
  </si>
  <si>
    <t>NA</t>
  </si>
  <si>
    <t>MCIA. CARLOS MANUEL MONTOYA NAFARRATE</t>
  </si>
  <si>
    <t>221U0349</t>
  </si>
  <si>
    <t>Barrera Flores Milagros Del Carmen</t>
  </si>
  <si>
    <t>221U0350</t>
  </si>
  <si>
    <t>Belli Fiscal Maritza Guadalupe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</si>
  <si>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</si>
  <si>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</si>
  <si>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</si>
  <si>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</si>
  <si>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</si>
  <si>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</si>
  <si>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</si>
  <si>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</si>
  <si>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221U0362</t>
  </si>
  <si>
    <t>Chontal Ventura Edwin Geovanni</t>
  </si>
  <si>
    <t>221U0801</t>
  </si>
  <si>
    <t>Cortez Estrada Omar</t>
  </si>
  <si>
    <t>221U0366</t>
  </si>
  <si>
    <t>Dominguez Marcos Juan Carlos</t>
  </si>
  <si>
    <t>221U0369</t>
  </si>
  <si>
    <t>Figueroa Cruz Maritza</t>
  </si>
  <si>
    <t>221U0370</t>
  </si>
  <si>
    <t>Garcia Moreno Marco Antonio</t>
  </si>
  <si>
    <t>221U0372</t>
  </si>
  <si>
    <t>Gonzalez Lara Gael</t>
  </si>
  <si>
    <t>221U0377</t>
  </si>
  <si>
    <t>Hernandez Martìnez José Eduardo</t>
  </si>
  <si>
    <t>221U0379</t>
  </si>
  <si>
    <t>Machucho Galicia Juliette</t>
  </si>
  <si>
    <t>221U0380</t>
  </si>
  <si>
    <t>Malaga Martinez Karina Del Carmen</t>
  </si>
  <si>
    <t>221U0383</t>
  </si>
  <si>
    <t>Martinez Berdón Karla Veyda</t>
  </si>
  <si>
    <t>221U0387</t>
  </si>
  <si>
    <t>Mixtega Sixteco Daved Sadith</t>
  </si>
  <si>
    <t>221U0393</t>
  </si>
  <si>
    <t>Poisot Catemaxca Yeric</t>
  </si>
  <si>
    <t>221U0397</t>
  </si>
  <si>
    <t>Quino Velazco Fatima De Lourdes</t>
  </si>
  <si>
    <t>221U0398</t>
  </si>
  <si>
    <t>Reyes Hernandez Yanely Giseh</t>
  </si>
  <si>
    <t>221U0402</t>
  </si>
  <si>
    <t>Santiago Catemaxca Heidi Andrea</t>
  </si>
  <si>
    <t>221U0405</t>
  </si>
  <si>
    <t>Tenorio Artigas Lisseth</t>
  </si>
  <si>
    <t>221U0406</t>
  </si>
  <si>
    <t>Toto Anota Zahira Yamara</t>
  </si>
  <si>
    <t>221U0409</t>
  </si>
  <si>
    <t>Victorio Medina Aneth Michell</t>
  </si>
  <si>
    <t>√</t>
  </si>
  <si>
    <t>CALCULO DIFERENCIAL</t>
  </si>
  <si>
    <t>SEP 2023-ENE 2024</t>
  </si>
  <si>
    <t>106-A</t>
  </si>
  <si>
    <t>231U0617</t>
  </si>
  <si>
    <t>ANDRADE AZAMAR PEDRO AARON</t>
  </si>
  <si>
    <t>BÁRCENAS HERRERA JESÚS</t>
  </si>
  <si>
    <t>CHAGA CHIGO EDUARDO</t>
  </si>
  <si>
    <t>CHAGALA OBIL ANDRES</t>
  </si>
  <si>
    <t>COBAXIN ANTELE EMILY</t>
  </si>
  <si>
    <t>CRUZ CALIZ NICOLAS</t>
  </si>
  <si>
    <t>CRUZ CHIMA YAMILET</t>
  </si>
  <si>
    <t>DE LA O VILLEGAS IRVING JEZRAEL</t>
  </si>
  <si>
    <t>DIEZ COMI YAIRA GUADALUPE</t>
  </si>
  <si>
    <t>FERMAN GONZALEZ OBETH MAURICIO</t>
  </si>
  <si>
    <t>FIGUEROA CLEMENTE JADE</t>
  </si>
  <si>
    <t>221U0842</t>
  </si>
  <si>
    <t>FRANCO VELA ADRIAN</t>
  </si>
  <si>
    <t>231U0675</t>
  </si>
  <si>
    <t>GONZALEZ IXTEPAN GILBERTO</t>
  </si>
  <si>
    <t>231U0247</t>
  </si>
  <si>
    <t>IXTEPAN CHIGUIL KAREN NAHOMI</t>
  </si>
  <si>
    <t>231U0248</t>
  </si>
  <si>
    <t>LOPEZ ORDINOLA CYNTHIA YAMILETH</t>
  </si>
  <si>
    <t>231U0249</t>
  </si>
  <si>
    <t>MANTILLA MINQUIS JACOB</t>
  </si>
  <si>
    <t>231U0250</t>
  </si>
  <si>
    <t>MARTINEZ SANTOS GREYS</t>
  </si>
  <si>
    <t>231U0251</t>
  </si>
  <si>
    <t>MAULEON GORDILLO JEZIEL</t>
  </si>
  <si>
    <t>231U0654</t>
  </si>
  <si>
    <t>OCAMPO HERNANDEZ ALANNA</t>
  </si>
  <si>
    <t>231U0390</t>
  </si>
  <si>
    <t>PAXTIAN JEREZANO ALEX</t>
  </si>
  <si>
    <t>231U0395</t>
  </si>
  <si>
    <t>RAMIREZ CAZARIN JOSE ANGEL</t>
  </si>
  <si>
    <t>231U0252</t>
  </si>
  <si>
    <t>ROBLES COMI PATRICIO DE JESUS</t>
  </si>
  <si>
    <t>231U0253</t>
  </si>
  <si>
    <t>RODRIGUEZ ORTIZ ALICIA DEL ROSARIO</t>
  </si>
  <si>
    <t>231U0618</t>
  </si>
  <si>
    <t>RODRIGUEZ VILLASEÑOR JOSE EDUARDO</t>
  </si>
  <si>
    <t>231U0072</t>
  </si>
  <si>
    <t>ROMÁN TADEO YARIBETH</t>
  </si>
  <si>
    <t>231U0630</t>
  </si>
  <si>
    <t>ROSARIO OLEA ALEXI</t>
  </si>
  <si>
    <t>231U0254</t>
  </si>
  <si>
    <t>RUIZ LEO AXEL YAEL</t>
  </si>
  <si>
    <t>221U0401</t>
  </si>
  <si>
    <t>SANCHEZ BUSTAMANTE CARLOS JULIAN</t>
  </si>
  <si>
    <t>231U0255</t>
  </si>
  <si>
    <t>231U0256</t>
  </si>
  <si>
    <t>231U0257</t>
  </si>
  <si>
    <t>231U0258</t>
  </si>
  <si>
    <t>231U0259</t>
  </si>
  <si>
    <t>231U0260</t>
  </si>
  <si>
    <t>231U0261</t>
  </si>
  <si>
    <t>231U0619</t>
  </si>
  <si>
    <t>231U0620</t>
  </si>
  <si>
    <t>231U0621</t>
  </si>
  <si>
    <t>231U0622</t>
  </si>
  <si>
    <t>231U0623</t>
  </si>
  <si>
    <t>231U0624</t>
  </si>
  <si>
    <t>231U0625</t>
  </si>
  <si>
    <t>231U0626</t>
  </si>
  <si>
    <t>231U0246</t>
  </si>
  <si>
    <t>SEBA LOPEZ KARLA YULIANA</t>
  </si>
  <si>
    <t>SILVA BETAZA DANNA GISHELLE</t>
  </si>
  <si>
    <t>SOSA TEOBA KAREN</t>
  </si>
  <si>
    <t>VALENCIA HERNANDEZ XIMENA</t>
  </si>
  <si>
    <t>VELASCO DOMINGUEZ ERICK DE JESUS</t>
  </si>
  <si>
    <t>VICHI MOZO MIGUEL ANGEL</t>
  </si>
  <si>
    <t>VIVEROS OREA ANGEL RAFAEL</t>
  </si>
  <si>
    <t>CHAPOL VENTURA LUIS JAIR</t>
  </si>
  <si>
    <t>GONZALEZ MARTINEZ ANDRES ALBERTO</t>
  </si>
  <si>
    <t>JIMENEZ TENORIO JORGE ANTONIO</t>
  </si>
  <si>
    <t>LUCHO DOMINGUEZ INGRID ILIANA</t>
  </si>
  <si>
    <t>MARCIAL HERNANDEZ CRISTAL MARINA</t>
  </si>
  <si>
    <t xml:space="preserve"> 211U0290</t>
  </si>
  <si>
    <t xml:space="preserve"> 211U0291</t>
  </si>
  <si>
    <t xml:space="preserve"> 211U0292</t>
  </si>
  <si>
    <t xml:space="preserve"> 201U0172</t>
  </si>
  <si>
    <t xml:space="preserve"> 211U0574</t>
  </si>
  <si>
    <t xml:space="preserve"> 211U0297</t>
  </si>
  <si>
    <t xml:space="preserve"> 211U0296</t>
  </si>
  <si>
    <t xml:space="preserve"> 211U0299</t>
  </si>
  <si>
    <t xml:space="preserve"> 191U0303</t>
  </si>
  <si>
    <t xml:space="preserve"> 211U0575</t>
  </si>
  <si>
    <t xml:space="preserve"> 201U0265</t>
  </si>
  <si>
    <t xml:space="preserve"> 201U0488</t>
  </si>
  <si>
    <t xml:space="preserve"> 211U0301</t>
  </si>
  <si>
    <t xml:space="preserve"> 191U0308</t>
  </si>
  <si>
    <t xml:space="preserve"> 211U0302</t>
  </si>
  <si>
    <t xml:space="preserve"> 211U0303</t>
  </si>
  <si>
    <t xml:space="preserve"> 211U0305</t>
  </si>
  <si>
    <t xml:space="preserve"> 211U0621</t>
  </si>
  <si>
    <t xml:space="preserve"> 211U0306</t>
  </si>
  <si>
    <t xml:space="preserve"> 211U0307</t>
  </si>
  <si>
    <t xml:space="preserve"> 211U0622</t>
  </si>
  <si>
    <t xml:space="preserve"> 211U0308</t>
  </si>
  <si>
    <t xml:space="preserve"> 211U0310</t>
  </si>
  <si>
    <t xml:space="preserve"> 211U0311</t>
  </si>
  <si>
    <t xml:space="preserve"> 211U0312</t>
  </si>
  <si>
    <t xml:space="preserve"> 221U0849</t>
  </si>
  <si>
    <t>Alma Zuriel</t>
  </si>
  <si>
    <t xml:space="preserve">Chipol </t>
  </si>
  <si>
    <t xml:space="preserve">Temich </t>
  </si>
  <si>
    <t>221U0386</t>
  </si>
  <si>
    <t>Mexicano Gonzalez Isabela Montserrat</t>
  </si>
  <si>
    <t>201u0181</t>
  </si>
  <si>
    <t xml:space="preserve">Xala Silva Sylvia </t>
  </si>
  <si>
    <t>211U0296</t>
  </si>
  <si>
    <t>181U0188</t>
  </si>
  <si>
    <t>DOMINGUEZ MARCIAL ANGIE MADAI</t>
  </si>
  <si>
    <t>FENOMENOS DE TRANSPORTE</t>
  </si>
  <si>
    <t>506-A</t>
  </si>
  <si>
    <t>TERMODINAMICA</t>
  </si>
  <si>
    <t>306-A</t>
  </si>
  <si>
    <t>SEP 2023 -ENE 2024</t>
  </si>
  <si>
    <t>FISICOQUIMICA II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</si>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</sst>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7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9" fillId="0" borderId="8" xfId="2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64" fontId="8" fillId="0" borderId="9" xfId="2" applyFont="1" applyBorder="1" applyAlignment="1">
      <alignment horizontal="left"/>
    </xf>
    <xf numFmtId="164" fontId="8" fillId="0" borderId="10" xfId="2" applyFont="1" applyBorder="1" applyAlignment="1">
      <alignment horizontal="left"/>
    </xf>
    <xf numFmtId="164" fontId="8" fillId="0" borderId="11" xfId="2" applyFont="1" applyBorder="1" applyAlignment="1">
      <alignment horizontal="left"/>
    </xf>
    <xf numFmtId="164" fontId="9" fillId="0" borderId="12" xfId="2" applyFont="1" applyBorder="1" applyAlignment="1">
      <alignment horizontal="center"/>
    </xf>
    <xf numFmtId="1" fontId="13" fillId="3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0" xfId="0" applyFont="1"/>
    <xf numFmtId="0" fontId="0" fillId="0" borderId="13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0" fillId="0" borderId="13" xfId="0" applyBorder="1"/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/>
    </xf>
    <xf numFmtId="164" fontId="8" fillId="0" borderId="8" xfId="2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64" fontId="8" fillId="0" borderId="0" xfId="2" applyFont="1" applyAlignment="1">
      <alignment horizontal="left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7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3">
    <cellStyle name="Excel Built-in Normal" xfId="2" xr:uid="{607238D2-C72A-4898-92D1-805D03496C6B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62"/>
  <sheetViews>
    <sheetView topLeftCell="A20" zoomScale="90" zoomScaleNormal="90" workbookViewId="0">
      <selection activeCell="K38" sqref="K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1" x14ac:dyDescent="0.25">
      <c r="T1" s="1"/>
      <c r="U1" s="1"/>
    </row>
    <row r="2" spans="2:21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  <c r="T2" s="1"/>
      <c r="U2" s="1"/>
    </row>
    <row r="3" spans="2:21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  <c r="T3" s="1"/>
      <c r="U3" s="1"/>
    </row>
    <row r="4" spans="2:21" x14ac:dyDescent="0.25">
      <c r="C4" t="s">
        <v>0</v>
      </c>
      <c r="D4" s="52" t="s">
        <v>100</v>
      </c>
      <c r="E4" s="52"/>
      <c r="F4" s="52"/>
      <c r="G4" s="52"/>
      <c r="I4" t="s">
        <v>1</v>
      </c>
      <c r="J4" s="49" t="s">
        <v>102</v>
      </c>
      <c r="K4" s="49"/>
      <c r="M4" t="s">
        <v>2</v>
      </c>
      <c r="N4" s="50">
        <v>45233</v>
      </c>
      <c r="O4" s="50"/>
      <c r="T4" s="1"/>
      <c r="U4" s="1"/>
    </row>
    <row r="5" spans="2:21" ht="6.75" customHeight="1" x14ac:dyDescent="0.25">
      <c r="D5" s="5"/>
      <c r="E5" s="5"/>
      <c r="F5" s="5"/>
      <c r="G5" s="5"/>
      <c r="T5" s="1"/>
      <c r="U5" s="1"/>
    </row>
    <row r="6" spans="2:21" x14ac:dyDescent="0.25">
      <c r="C6" t="s">
        <v>3</v>
      </c>
      <c r="D6" s="49" t="s">
        <v>101</v>
      </c>
      <c r="E6" s="49"/>
      <c r="F6" s="49"/>
      <c r="G6" s="49"/>
      <c r="I6" s="40" t="s">
        <v>22</v>
      </c>
      <c r="J6" s="40"/>
      <c r="K6" s="41" t="s">
        <v>50</v>
      </c>
      <c r="L6" s="41"/>
      <c r="M6" s="41"/>
      <c r="N6" s="41"/>
      <c r="O6" s="41"/>
      <c r="P6" s="41"/>
      <c r="T6" s="1"/>
      <c r="U6" s="1"/>
    </row>
    <row r="7" spans="2:21" ht="11.25" customHeight="1" x14ac:dyDescent="0.25">
      <c r="T7" s="1"/>
      <c r="U7" s="1"/>
    </row>
    <row r="8" spans="2:21" x14ac:dyDescent="0.25">
      <c r="B8" s="3" t="s">
        <v>4</v>
      </c>
      <c r="C8" s="29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T8" s="1"/>
      <c r="U8" s="1"/>
    </row>
    <row r="9" spans="2:21" ht="15.75" x14ac:dyDescent="0.25">
      <c r="B9" s="28">
        <v>1</v>
      </c>
      <c r="C9" s="31" t="s">
        <v>103</v>
      </c>
      <c r="D9" s="18" t="s">
        <v>104</v>
      </c>
      <c r="E9" s="18"/>
      <c r="F9" s="18"/>
      <c r="G9" s="18"/>
      <c r="H9" s="18"/>
      <c r="I9" s="19"/>
      <c r="J9" s="4" t="s">
        <v>49</v>
      </c>
      <c r="K9" s="4" t="s">
        <v>49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21"/>
      <c r="T9" s="1"/>
      <c r="U9" s="1"/>
    </row>
    <row r="10" spans="2:21" ht="15.75" x14ac:dyDescent="0.25">
      <c r="B10" s="28">
        <f>B9+1</f>
        <v>2</v>
      </c>
      <c r="C10" s="31" t="s">
        <v>139</v>
      </c>
      <c r="D10" s="18" t="s">
        <v>105</v>
      </c>
      <c r="E10" s="18"/>
      <c r="F10" s="18"/>
      <c r="G10" s="18"/>
      <c r="H10" s="18"/>
      <c r="I10" s="19"/>
      <c r="J10" s="4">
        <v>70</v>
      </c>
      <c r="K10" s="4">
        <v>95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21"/>
      <c r="T10" s="1"/>
      <c r="U10" s="1"/>
    </row>
    <row r="11" spans="2:21" ht="15.75" x14ac:dyDescent="0.25">
      <c r="B11" s="28">
        <f t="shared" ref="B11:B53" si="0">B10+1</f>
        <v>3</v>
      </c>
      <c r="C11" s="31" t="s">
        <v>156</v>
      </c>
      <c r="D11" s="18" t="s">
        <v>106</v>
      </c>
      <c r="E11" s="18"/>
      <c r="F11" s="18"/>
      <c r="G11" s="18"/>
      <c r="H11" s="18"/>
      <c r="I11" s="19"/>
      <c r="J11" s="4">
        <v>100</v>
      </c>
      <c r="K11" s="4" t="s">
        <v>49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21"/>
      <c r="T11" s="1"/>
      <c r="U11" s="1"/>
    </row>
    <row r="12" spans="2:21" ht="15.75" x14ac:dyDescent="0.25">
      <c r="B12" s="28">
        <f t="shared" si="0"/>
        <v>4</v>
      </c>
      <c r="C12" s="31" t="s">
        <v>157</v>
      </c>
      <c r="D12" s="18" t="s">
        <v>107</v>
      </c>
      <c r="E12" s="18"/>
      <c r="F12" s="18"/>
      <c r="G12" s="18"/>
      <c r="H12" s="18"/>
      <c r="I12" s="19"/>
      <c r="J12" s="4">
        <v>70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21"/>
      <c r="T12" s="1"/>
      <c r="U12" s="1"/>
    </row>
    <row r="13" spans="2:21" ht="15.75" x14ac:dyDescent="0.25">
      <c r="B13" s="28">
        <f t="shared" si="0"/>
        <v>5</v>
      </c>
      <c r="C13" s="31" t="s">
        <v>158</v>
      </c>
      <c r="D13" s="18" t="s">
        <v>108</v>
      </c>
      <c r="E13" s="18"/>
      <c r="F13" s="18"/>
      <c r="G13" s="18"/>
      <c r="H13" s="18"/>
      <c r="I13" s="19"/>
      <c r="J13" s="4">
        <v>70</v>
      </c>
      <c r="K13" s="4">
        <v>75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21"/>
      <c r="T13" s="1"/>
      <c r="U13" s="1"/>
    </row>
    <row r="14" spans="2:21" ht="15.75" x14ac:dyDescent="0.25">
      <c r="B14" s="28">
        <f t="shared" si="0"/>
        <v>6</v>
      </c>
      <c r="C14" s="31" t="s">
        <v>159</v>
      </c>
      <c r="D14" s="18" t="s">
        <v>109</v>
      </c>
      <c r="E14" s="18"/>
      <c r="F14" s="18"/>
      <c r="G14" s="18"/>
      <c r="H14" s="18"/>
      <c r="I14" s="19"/>
      <c r="J14" s="4" t="s">
        <v>49</v>
      </c>
      <c r="K14" s="4">
        <v>85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21"/>
      <c r="S14" s="23" t="s">
        <v>99</v>
      </c>
      <c r="T14" s="1"/>
      <c r="U14" s="1"/>
    </row>
    <row r="15" spans="2:21" ht="15.75" x14ac:dyDescent="0.25">
      <c r="B15" s="28">
        <f t="shared" si="0"/>
        <v>7</v>
      </c>
      <c r="C15" s="31" t="s">
        <v>160</v>
      </c>
      <c r="D15" s="18" t="s">
        <v>110</v>
      </c>
      <c r="E15" s="18"/>
      <c r="F15" s="18"/>
      <c r="G15" s="18"/>
      <c r="H15" s="18"/>
      <c r="I15" s="19"/>
      <c r="J15" s="4">
        <v>73</v>
      </c>
      <c r="K15" s="4">
        <v>85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21"/>
      <c r="T15" s="1"/>
      <c r="U15" s="1"/>
    </row>
    <row r="16" spans="2:21" ht="15.75" x14ac:dyDescent="0.25">
      <c r="B16" s="28">
        <f t="shared" si="0"/>
        <v>8</v>
      </c>
      <c r="C16" s="31" t="s">
        <v>161</v>
      </c>
      <c r="D16" s="18" t="s">
        <v>111</v>
      </c>
      <c r="E16" s="18"/>
      <c r="F16" s="18"/>
      <c r="G16" s="18"/>
      <c r="H16" s="18"/>
      <c r="I16" s="19"/>
      <c r="J16" s="4" t="s">
        <v>49</v>
      </c>
      <c r="K16" s="4" t="s">
        <v>49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21"/>
      <c r="T16" s="1"/>
      <c r="U16" s="1"/>
    </row>
    <row r="17" spans="2:21" ht="15.75" x14ac:dyDescent="0.25">
      <c r="B17" s="28">
        <f t="shared" si="0"/>
        <v>9</v>
      </c>
      <c r="C17" s="31" t="s">
        <v>162</v>
      </c>
      <c r="D17" s="18" t="s">
        <v>112</v>
      </c>
      <c r="E17" s="18"/>
      <c r="F17" s="18"/>
      <c r="G17" s="18"/>
      <c r="H17" s="18"/>
      <c r="I17" s="19"/>
      <c r="J17" s="4">
        <v>90</v>
      </c>
      <c r="K17" s="4">
        <v>85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21"/>
      <c r="T17" s="1"/>
      <c r="U17" s="1"/>
    </row>
    <row r="18" spans="2:21" ht="15.75" x14ac:dyDescent="0.25">
      <c r="B18" s="6">
        <f t="shared" si="0"/>
        <v>10</v>
      </c>
      <c r="C18" s="31" t="s">
        <v>163</v>
      </c>
      <c r="D18" s="17" t="s">
        <v>113</v>
      </c>
      <c r="E18" s="18"/>
      <c r="F18" s="18"/>
      <c r="G18" s="18"/>
      <c r="H18" s="18"/>
      <c r="I18" s="19"/>
      <c r="J18" s="4" t="s">
        <v>49</v>
      </c>
      <c r="K18" s="4" t="s">
        <v>49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21"/>
      <c r="T18" s="1"/>
      <c r="U18" s="1"/>
    </row>
    <row r="19" spans="2:21" ht="15.75" x14ac:dyDescent="0.25">
      <c r="B19" s="28">
        <f t="shared" si="0"/>
        <v>11</v>
      </c>
      <c r="C19" s="30" t="s">
        <v>164</v>
      </c>
      <c r="D19" s="32" t="s">
        <v>114</v>
      </c>
      <c r="E19" s="33"/>
      <c r="F19" s="33"/>
      <c r="G19" s="33"/>
      <c r="H19" s="33"/>
      <c r="I19" s="33"/>
      <c r="J19" s="4" t="s">
        <v>49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21"/>
      <c r="T19" s="1"/>
      <c r="U19" s="1"/>
    </row>
    <row r="20" spans="2:21" ht="15.75" x14ac:dyDescent="0.25">
      <c r="B20" s="28">
        <f t="shared" si="0"/>
        <v>12</v>
      </c>
      <c r="C20" s="30" t="s">
        <v>115</v>
      </c>
      <c r="D20" s="32" t="s">
        <v>116</v>
      </c>
      <c r="E20" s="33"/>
      <c r="F20" s="33"/>
      <c r="G20" s="33"/>
      <c r="H20" s="33"/>
      <c r="I20" s="33"/>
      <c r="J20" s="4" t="s">
        <v>49</v>
      </c>
      <c r="K20" s="4" t="s">
        <v>49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21"/>
      <c r="T20" s="1"/>
      <c r="U20" s="1"/>
    </row>
    <row r="21" spans="2:21" ht="15.75" x14ac:dyDescent="0.25">
      <c r="B21" s="28">
        <f t="shared" si="0"/>
        <v>13</v>
      </c>
      <c r="C21" s="30" t="s">
        <v>117</v>
      </c>
      <c r="D21" s="32" t="s">
        <v>118</v>
      </c>
      <c r="E21" s="33"/>
      <c r="F21" s="33"/>
      <c r="G21" s="33"/>
      <c r="H21" s="33"/>
      <c r="I21" s="33"/>
      <c r="J21" s="4" t="s">
        <v>49</v>
      </c>
      <c r="K21" s="4" t="s">
        <v>49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21"/>
      <c r="T21" s="1"/>
      <c r="U21" s="1"/>
    </row>
    <row r="22" spans="2:21" ht="15.75" x14ac:dyDescent="0.25">
      <c r="B22" s="28">
        <f t="shared" si="0"/>
        <v>14</v>
      </c>
      <c r="C22" s="30" t="s">
        <v>119</v>
      </c>
      <c r="D22" s="32" t="s">
        <v>120</v>
      </c>
      <c r="E22" s="33"/>
      <c r="F22" s="33"/>
      <c r="G22" s="33"/>
      <c r="H22" s="33"/>
      <c r="I22" s="33"/>
      <c r="J22" s="4">
        <v>70</v>
      </c>
      <c r="K22" s="4">
        <v>75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21"/>
      <c r="T22" s="1"/>
      <c r="U22" s="1"/>
    </row>
    <row r="23" spans="2:21" ht="15.75" x14ac:dyDescent="0.25">
      <c r="B23" s="28">
        <f t="shared" si="0"/>
        <v>15</v>
      </c>
      <c r="C23" s="30" t="s">
        <v>121</v>
      </c>
      <c r="D23" s="32" t="s">
        <v>122</v>
      </c>
      <c r="E23" s="33"/>
      <c r="F23" s="33"/>
      <c r="G23" s="33"/>
      <c r="H23" s="33"/>
      <c r="I23" s="33"/>
      <c r="J23" s="4">
        <v>70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21"/>
      <c r="T23" s="1"/>
      <c r="U23" s="1"/>
    </row>
    <row r="24" spans="2:21" ht="15.75" x14ac:dyDescent="0.25">
      <c r="B24" s="28">
        <f t="shared" si="0"/>
        <v>16</v>
      </c>
      <c r="C24" s="30" t="s">
        <v>123</v>
      </c>
      <c r="D24" s="32" t="s">
        <v>124</v>
      </c>
      <c r="E24" s="33"/>
      <c r="F24" s="33"/>
      <c r="G24" s="33"/>
      <c r="H24" s="33"/>
      <c r="I24" s="33"/>
      <c r="J24" s="4" t="s">
        <v>49</v>
      </c>
      <c r="K24" s="4" t="s">
        <v>49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21"/>
      <c r="T24" s="1"/>
      <c r="U24" s="1"/>
    </row>
    <row r="25" spans="2:21" ht="15.75" x14ac:dyDescent="0.25">
      <c r="B25" s="28">
        <f t="shared" si="0"/>
        <v>17</v>
      </c>
      <c r="C25" s="30" t="s">
        <v>125</v>
      </c>
      <c r="D25" s="32" t="s">
        <v>126</v>
      </c>
      <c r="E25" s="33"/>
      <c r="F25" s="33"/>
      <c r="G25" s="33"/>
      <c r="H25" s="33"/>
      <c r="I25" s="33"/>
      <c r="J25" s="4" t="s">
        <v>49</v>
      </c>
      <c r="K25" s="4" t="s">
        <v>49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21"/>
      <c r="T25" s="1"/>
      <c r="U25" s="1"/>
    </row>
    <row r="26" spans="2:21" ht="15.75" x14ac:dyDescent="0.25">
      <c r="B26" s="28">
        <f t="shared" si="0"/>
        <v>18</v>
      </c>
      <c r="C26" s="30" t="s">
        <v>127</v>
      </c>
      <c r="D26" s="32" t="s">
        <v>128</v>
      </c>
      <c r="E26" s="33"/>
      <c r="F26" s="33"/>
      <c r="G26" s="33"/>
      <c r="H26" s="33"/>
      <c r="I26" s="33"/>
      <c r="J26" s="4" t="s">
        <v>49</v>
      </c>
      <c r="K26" s="4">
        <v>85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21"/>
      <c r="T26" s="1"/>
      <c r="U26" s="1"/>
    </row>
    <row r="27" spans="2:21" ht="15.75" x14ac:dyDescent="0.25">
      <c r="B27" s="28">
        <f t="shared" si="0"/>
        <v>19</v>
      </c>
      <c r="C27" s="30" t="s">
        <v>129</v>
      </c>
      <c r="D27" s="32" t="s">
        <v>130</v>
      </c>
      <c r="E27" s="33"/>
      <c r="F27" s="33"/>
      <c r="G27" s="33"/>
      <c r="H27" s="33"/>
      <c r="I27" s="33"/>
      <c r="J27" s="4" t="s">
        <v>49</v>
      </c>
      <c r="K27" s="4" t="s">
        <v>49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21"/>
      <c r="T27" s="1"/>
      <c r="U27" s="1"/>
    </row>
    <row r="28" spans="2:21" ht="15.75" x14ac:dyDescent="0.25">
      <c r="B28" s="28">
        <f t="shared" si="0"/>
        <v>20</v>
      </c>
      <c r="C28" s="30" t="s">
        <v>131</v>
      </c>
      <c r="D28" s="32" t="s">
        <v>132</v>
      </c>
      <c r="E28" s="33"/>
      <c r="F28" s="33"/>
      <c r="G28" s="33"/>
      <c r="H28" s="33"/>
      <c r="I28" s="33"/>
      <c r="J28" s="4" t="s">
        <v>49</v>
      </c>
      <c r="K28" s="4" t="s">
        <v>49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21"/>
      <c r="T28" s="1"/>
      <c r="U28" s="1"/>
    </row>
    <row r="29" spans="2:21" ht="15.75" x14ac:dyDescent="0.25">
      <c r="B29" s="28">
        <f t="shared" si="0"/>
        <v>21</v>
      </c>
      <c r="C29" s="30" t="s">
        <v>133</v>
      </c>
      <c r="D29" s="32" t="s">
        <v>134</v>
      </c>
      <c r="E29" s="33"/>
      <c r="F29" s="33"/>
      <c r="G29" s="33"/>
      <c r="H29" s="33"/>
      <c r="I29" s="33"/>
      <c r="J29" s="4">
        <v>70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21"/>
    </row>
    <row r="30" spans="2:21" ht="15.75" x14ac:dyDescent="0.25">
      <c r="B30" s="28">
        <f t="shared" si="0"/>
        <v>22</v>
      </c>
      <c r="C30" s="30" t="s">
        <v>135</v>
      </c>
      <c r="D30" s="32" t="s">
        <v>136</v>
      </c>
      <c r="E30" s="33"/>
      <c r="F30" s="33"/>
      <c r="G30" s="33"/>
      <c r="H30" s="33"/>
      <c r="I30" s="33"/>
      <c r="J30" s="4" t="s">
        <v>49</v>
      </c>
      <c r="K30" s="4">
        <v>75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21"/>
    </row>
    <row r="31" spans="2:21" ht="15.75" x14ac:dyDescent="0.25">
      <c r="B31" s="28">
        <f t="shared" si="0"/>
        <v>23</v>
      </c>
      <c r="C31" s="30" t="s">
        <v>137</v>
      </c>
      <c r="D31" s="32" t="s">
        <v>138</v>
      </c>
      <c r="E31" s="33"/>
      <c r="F31" s="33"/>
      <c r="G31" s="33"/>
      <c r="H31" s="33"/>
      <c r="I31" s="33"/>
      <c r="J31" s="4" t="s">
        <v>49</v>
      </c>
      <c r="K31" s="4" t="s">
        <v>49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21"/>
    </row>
    <row r="32" spans="2:21" ht="15.75" x14ac:dyDescent="0.25">
      <c r="B32" s="28">
        <f t="shared" si="0"/>
        <v>24</v>
      </c>
      <c r="C32" s="30" t="s">
        <v>139</v>
      </c>
      <c r="D32" s="32" t="s">
        <v>140</v>
      </c>
      <c r="E32" s="33"/>
      <c r="F32" s="33"/>
      <c r="G32" s="33"/>
      <c r="H32" s="33"/>
      <c r="I32" s="33"/>
      <c r="J32" s="4" t="s">
        <v>49</v>
      </c>
      <c r="K32" s="4" t="s">
        <v>49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21"/>
    </row>
    <row r="33" spans="2:17" ht="15.75" x14ac:dyDescent="0.25">
      <c r="B33" s="28">
        <f t="shared" si="0"/>
        <v>25</v>
      </c>
      <c r="C33" s="30" t="s">
        <v>141</v>
      </c>
      <c r="D33" s="32" t="s">
        <v>142</v>
      </c>
      <c r="E33" s="33"/>
      <c r="F33" s="33"/>
      <c r="G33" s="33"/>
      <c r="H33" s="33"/>
      <c r="I33" s="33"/>
      <c r="J33" s="4">
        <v>70</v>
      </c>
      <c r="K33" s="4">
        <v>80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21"/>
    </row>
    <row r="34" spans="2:17" ht="15.75" x14ac:dyDescent="0.25">
      <c r="B34" s="28">
        <f t="shared" si="0"/>
        <v>26</v>
      </c>
      <c r="C34" s="30" t="s">
        <v>143</v>
      </c>
      <c r="D34" s="32" t="s">
        <v>144</v>
      </c>
      <c r="E34" s="33"/>
      <c r="F34" s="33"/>
      <c r="G34" s="33"/>
      <c r="H34" s="33"/>
      <c r="I34" s="33"/>
      <c r="J34" s="4" t="s">
        <v>49</v>
      </c>
      <c r="K34" s="4" t="s">
        <v>49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21"/>
    </row>
    <row r="35" spans="2:17" ht="15.75" x14ac:dyDescent="0.25">
      <c r="B35" s="28">
        <f t="shared" si="0"/>
        <v>27</v>
      </c>
      <c r="C35" s="30" t="s">
        <v>145</v>
      </c>
      <c r="D35" s="32" t="s">
        <v>146</v>
      </c>
      <c r="E35" s="33"/>
      <c r="F35" s="33"/>
      <c r="G35" s="33"/>
      <c r="H35" s="33"/>
      <c r="I35" s="33"/>
      <c r="J35" s="4" t="s">
        <v>49</v>
      </c>
      <c r="K35" s="4">
        <v>70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21"/>
    </row>
    <row r="36" spans="2:17" ht="15.75" x14ac:dyDescent="0.25">
      <c r="B36" s="28">
        <f t="shared" si="0"/>
        <v>28</v>
      </c>
      <c r="C36" s="30" t="s">
        <v>147</v>
      </c>
      <c r="D36" s="32" t="s">
        <v>148</v>
      </c>
      <c r="E36" s="33"/>
      <c r="F36" s="33"/>
      <c r="G36" s="33"/>
      <c r="H36" s="33"/>
      <c r="I36" s="33"/>
      <c r="J36" s="4" t="s">
        <v>49</v>
      </c>
      <c r="K36" s="4" t="s">
        <v>49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21"/>
    </row>
    <row r="37" spans="2:17" ht="15.75" x14ac:dyDescent="0.25">
      <c r="B37" s="28">
        <f t="shared" si="0"/>
        <v>29</v>
      </c>
      <c r="C37" s="30" t="s">
        <v>149</v>
      </c>
      <c r="D37" s="32" t="s">
        <v>165</v>
      </c>
      <c r="E37" s="18"/>
      <c r="F37" s="18"/>
      <c r="G37" s="18"/>
      <c r="H37" s="18"/>
      <c r="I37" s="19"/>
      <c r="J37" s="4" t="s">
        <v>49</v>
      </c>
      <c r="K37" s="4" t="s">
        <v>49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6"/>
    </row>
    <row r="38" spans="2:17" ht="15.75" x14ac:dyDescent="0.25">
      <c r="B38" s="28">
        <f t="shared" si="0"/>
        <v>30</v>
      </c>
      <c r="C38" s="30" t="s">
        <v>150</v>
      </c>
      <c r="D38" s="47" t="s">
        <v>166</v>
      </c>
      <c r="E38" s="48"/>
      <c r="F38" s="48"/>
      <c r="G38" s="48"/>
      <c r="H38" s="48"/>
      <c r="I38" s="48"/>
      <c r="J38" s="4" t="s">
        <v>49</v>
      </c>
      <c r="K38" s="4" t="s">
        <v>49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6"/>
    </row>
    <row r="39" spans="2:17" ht="15.75" x14ac:dyDescent="0.25">
      <c r="B39" s="28">
        <f t="shared" si="0"/>
        <v>31</v>
      </c>
      <c r="C39" s="30" t="s">
        <v>151</v>
      </c>
      <c r="D39" s="47" t="s">
        <v>167</v>
      </c>
      <c r="E39" s="48"/>
      <c r="F39" s="48"/>
      <c r="G39" s="48"/>
      <c r="H39" s="48"/>
      <c r="I39" s="48"/>
      <c r="J39" s="4">
        <v>78</v>
      </c>
      <c r="K39" s="4">
        <v>90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6"/>
    </row>
    <row r="40" spans="2:17" ht="15.75" x14ac:dyDescent="0.25">
      <c r="B40" s="28">
        <f t="shared" si="0"/>
        <v>32</v>
      </c>
      <c r="C40" s="30" t="s">
        <v>152</v>
      </c>
      <c r="D40" s="47" t="s">
        <v>168</v>
      </c>
      <c r="E40" s="48"/>
      <c r="F40" s="48"/>
      <c r="G40" s="48"/>
      <c r="H40" s="48"/>
      <c r="I40" s="48"/>
      <c r="J40" s="4">
        <v>70</v>
      </c>
      <c r="K40" s="4">
        <v>75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6"/>
    </row>
    <row r="41" spans="2:17" ht="15.75" x14ac:dyDescent="0.25">
      <c r="B41" s="28">
        <f t="shared" si="0"/>
        <v>33</v>
      </c>
      <c r="C41" s="30" t="s">
        <v>153</v>
      </c>
      <c r="D41" s="47" t="s">
        <v>169</v>
      </c>
      <c r="E41" s="48"/>
      <c r="F41" s="48"/>
      <c r="G41" s="48"/>
      <c r="H41" s="48"/>
      <c r="I41" s="48"/>
      <c r="J41" s="4" t="s">
        <v>49</v>
      </c>
      <c r="K41" s="4">
        <v>70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6"/>
    </row>
    <row r="42" spans="2:17" ht="15.75" x14ac:dyDescent="0.25">
      <c r="B42" s="28">
        <f t="shared" si="0"/>
        <v>34</v>
      </c>
      <c r="C42" s="30" t="s">
        <v>154</v>
      </c>
      <c r="D42" s="47" t="s">
        <v>170</v>
      </c>
      <c r="E42" s="48"/>
      <c r="F42" s="48"/>
      <c r="G42" s="48"/>
      <c r="H42" s="48"/>
      <c r="I42" s="48"/>
      <c r="J42" s="4" t="s">
        <v>49</v>
      </c>
      <c r="K42" s="4">
        <v>70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6"/>
    </row>
    <row r="43" spans="2:17" ht="15.75" x14ac:dyDescent="0.25">
      <c r="B43" s="28">
        <f t="shared" si="0"/>
        <v>35</v>
      </c>
      <c r="C43" s="30" t="s">
        <v>155</v>
      </c>
      <c r="D43" s="47" t="s">
        <v>171</v>
      </c>
      <c r="E43" s="48"/>
      <c r="F43" s="48"/>
      <c r="G43" s="48"/>
      <c r="H43" s="48"/>
      <c r="I43" s="48"/>
      <c r="J43" s="4">
        <v>70</v>
      </c>
      <c r="K43" s="4" t="s">
        <v>49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6"/>
    </row>
    <row r="44" spans="2:17" x14ac:dyDescent="0.25">
      <c r="B44" s="6">
        <f t="shared" si="0"/>
        <v>36</v>
      </c>
      <c r="C44" s="37"/>
      <c r="D44" s="53"/>
      <c r="E44" s="53"/>
      <c r="F44" s="53"/>
      <c r="G44" s="53"/>
      <c r="H44" s="53"/>
      <c r="I44" s="53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0"/>
        <v>37</v>
      </c>
      <c r="C45" s="7"/>
      <c r="D45" s="53"/>
      <c r="E45" s="53"/>
      <c r="F45" s="53"/>
      <c r="G45" s="53"/>
      <c r="H45" s="53"/>
      <c r="I45" s="53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0"/>
        <v>38</v>
      </c>
      <c r="C46" s="7"/>
      <c r="D46" s="53"/>
      <c r="E46" s="53"/>
      <c r="F46" s="53"/>
      <c r="G46" s="53"/>
      <c r="H46" s="53"/>
      <c r="I46" s="53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0"/>
        <v>39</v>
      </c>
      <c r="C47" s="7"/>
      <c r="D47" s="53"/>
      <c r="E47" s="53"/>
      <c r="F47" s="53"/>
      <c r="G47" s="53"/>
      <c r="H47" s="53"/>
      <c r="I47" s="53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0"/>
        <v>40</v>
      </c>
      <c r="C48" s="7"/>
      <c r="D48" s="53"/>
      <c r="E48" s="53"/>
      <c r="F48" s="53"/>
      <c r="G48" s="53"/>
      <c r="H48" s="53"/>
      <c r="I48" s="53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0"/>
        <v>41</v>
      </c>
      <c r="C49" s="7"/>
      <c r="D49" s="53"/>
      <c r="E49" s="53"/>
      <c r="F49" s="53"/>
      <c r="G49" s="53"/>
      <c r="H49" s="53"/>
      <c r="I49" s="53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0"/>
        <v>42</v>
      </c>
      <c r="C50" s="7"/>
      <c r="D50" s="53"/>
      <c r="E50" s="53"/>
      <c r="F50" s="53"/>
      <c r="G50" s="53"/>
      <c r="H50" s="53"/>
      <c r="I50" s="53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0"/>
        <v>43</v>
      </c>
      <c r="C51" s="7"/>
      <c r="D51" s="53"/>
      <c r="E51" s="53"/>
      <c r="F51" s="53"/>
      <c r="G51" s="53"/>
      <c r="H51" s="53"/>
      <c r="I51" s="53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>
        <f t="shared" si="0"/>
        <v>44</v>
      </c>
      <c r="C52" s="7"/>
      <c r="D52" s="53"/>
      <c r="E52" s="53"/>
      <c r="F52" s="53"/>
      <c r="G52" s="53"/>
      <c r="H52" s="53"/>
      <c r="I52" s="53"/>
      <c r="J52" s="4"/>
      <c r="K52" s="4"/>
      <c r="L52" s="4"/>
      <c r="M52" s="4"/>
      <c r="N52" s="4"/>
      <c r="O52" s="4"/>
      <c r="P52" s="4"/>
      <c r="Q52" s="16"/>
    </row>
    <row r="53" spans="2:17" x14ac:dyDescent="0.25">
      <c r="B53" s="6">
        <f t="shared" si="0"/>
        <v>45</v>
      </c>
      <c r="C53" s="3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6"/>
    </row>
    <row r="54" spans="2:17" x14ac:dyDescent="0.25">
      <c r="C54" s="40"/>
      <c r="D54" s="40"/>
      <c r="E54" s="1"/>
      <c r="H54" s="43" t="s">
        <v>19</v>
      </c>
      <c r="I54" s="43"/>
      <c r="J54" s="10">
        <v>13</v>
      </c>
      <c r="K54" s="10">
        <v>18</v>
      </c>
      <c r="L54" s="10"/>
      <c r="M54" s="10"/>
      <c r="N54" s="10"/>
      <c r="O54" s="10"/>
      <c r="P54" s="10"/>
      <c r="Q54" s="14"/>
    </row>
    <row r="55" spans="2:17" x14ac:dyDescent="0.25">
      <c r="C55" s="40"/>
      <c r="D55" s="40"/>
      <c r="E55" s="8"/>
      <c r="H55" s="44" t="s">
        <v>20</v>
      </c>
      <c r="I55" s="44"/>
      <c r="J55" s="11">
        <v>22</v>
      </c>
      <c r="K55" s="11">
        <v>17</v>
      </c>
      <c r="L55" s="11"/>
      <c r="M55" s="11"/>
      <c r="N55" s="11"/>
      <c r="O55" s="11"/>
      <c r="P55" s="11"/>
      <c r="Q55" s="11"/>
    </row>
    <row r="56" spans="2:17" x14ac:dyDescent="0.25">
      <c r="C56" s="40"/>
      <c r="D56" s="40"/>
      <c r="E56" s="40"/>
      <c r="H56" s="44" t="s">
        <v>21</v>
      </c>
      <c r="I56" s="44"/>
      <c r="J56" s="11">
        <v>35</v>
      </c>
      <c r="K56" s="11">
        <v>35</v>
      </c>
      <c r="L56" s="11"/>
      <c r="M56" s="11"/>
      <c r="N56" s="11"/>
      <c r="O56" s="11"/>
      <c r="P56" s="11"/>
      <c r="Q56" s="11"/>
    </row>
    <row r="57" spans="2:17" x14ac:dyDescent="0.25">
      <c r="C57" s="40"/>
      <c r="D57" s="40"/>
      <c r="E57" s="1"/>
      <c r="H57" s="45" t="s">
        <v>16</v>
      </c>
      <c r="I57" s="45"/>
      <c r="J57" s="12">
        <f>J54/J56</f>
        <v>0.37142857142857144</v>
      </c>
      <c r="K57" s="13">
        <v>0.51</v>
      </c>
      <c r="L57" s="13"/>
      <c r="M57" s="13"/>
      <c r="N57" s="13"/>
      <c r="O57" s="13"/>
      <c r="P57" s="13"/>
      <c r="Q57" s="13"/>
    </row>
    <row r="58" spans="2:17" x14ac:dyDescent="0.25">
      <c r="C58" s="40"/>
      <c r="D58" s="40"/>
      <c r="E58" s="1"/>
      <c r="H58" s="45" t="s">
        <v>17</v>
      </c>
      <c r="I58" s="45"/>
      <c r="J58" s="12">
        <f>J55/J56</f>
        <v>0.62857142857142856</v>
      </c>
      <c r="K58" s="12">
        <v>0.49</v>
      </c>
      <c r="L58" s="13"/>
      <c r="M58" s="13"/>
      <c r="N58" s="13"/>
      <c r="O58" s="13"/>
      <c r="P58" s="13"/>
      <c r="Q58" s="13"/>
    </row>
    <row r="59" spans="2:17" x14ac:dyDescent="0.25">
      <c r="C59" s="40"/>
      <c r="D59" s="40"/>
      <c r="E59" s="8"/>
    </row>
    <row r="60" spans="2:17" x14ac:dyDescent="0.25">
      <c r="C60" s="1"/>
      <c r="D60" s="1"/>
      <c r="E60" s="8"/>
    </row>
    <row r="61" spans="2:17" x14ac:dyDescent="0.25">
      <c r="J61" s="46" t="s">
        <v>50</v>
      </c>
      <c r="K61" s="46"/>
      <c r="L61" s="46"/>
      <c r="M61" s="46"/>
      <c r="N61" s="46"/>
      <c r="O61" s="46"/>
      <c r="P61" s="46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38">
    <mergeCell ref="D48:I48"/>
    <mergeCell ref="D38:I38"/>
    <mergeCell ref="D44:I44"/>
    <mergeCell ref="C54:D54"/>
    <mergeCell ref="D49:I49"/>
    <mergeCell ref="D50:I50"/>
    <mergeCell ref="D51:I51"/>
    <mergeCell ref="D52:I52"/>
    <mergeCell ref="D53:I53"/>
    <mergeCell ref="D45:I45"/>
    <mergeCell ref="D46:I46"/>
    <mergeCell ref="D47:I47"/>
    <mergeCell ref="D39:I39"/>
    <mergeCell ref="D40:I40"/>
    <mergeCell ref="D41:I41"/>
    <mergeCell ref="D42:I42"/>
    <mergeCell ref="D43:I43"/>
    <mergeCell ref="J4:K4"/>
    <mergeCell ref="N4:O4"/>
    <mergeCell ref="D6:G6"/>
    <mergeCell ref="D8:I8"/>
    <mergeCell ref="D4:G4"/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60"/>
  <sheetViews>
    <sheetView topLeftCell="A26" zoomScale="80" zoomScaleNormal="80" workbookViewId="0">
      <selection activeCell="S44" sqref="S4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2" x14ac:dyDescent="0.25">
      <c r="S1" s="24">
        <v>85</v>
      </c>
      <c r="T1" s="1"/>
      <c r="U1" s="1"/>
      <c r="V1" s="1"/>
    </row>
    <row r="2" spans="2:22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  <c r="S2" s="1"/>
      <c r="T2" s="1"/>
      <c r="U2" s="1"/>
      <c r="V2" s="1"/>
    </row>
    <row r="3" spans="2:22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  <c r="S3" s="1"/>
      <c r="T3" s="1"/>
      <c r="U3" s="1"/>
      <c r="V3" s="1"/>
    </row>
    <row r="4" spans="2:22" x14ac:dyDescent="0.25">
      <c r="C4" t="s">
        <v>0</v>
      </c>
      <c r="D4" s="52" t="s">
        <v>215</v>
      </c>
      <c r="E4" s="52"/>
      <c r="F4" s="52"/>
      <c r="G4" s="52"/>
      <c r="I4" t="s">
        <v>1</v>
      </c>
      <c r="J4" s="49" t="s">
        <v>216</v>
      </c>
      <c r="K4" s="49"/>
      <c r="M4" t="s">
        <v>2</v>
      </c>
      <c r="N4" s="50">
        <v>45233</v>
      </c>
      <c r="O4" s="50"/>
      <c r="S4" s="1"/>
      <c r="T4" s="1"/>
      <c r="U4" s="1"/>
      <c r="V4" s="1"/>
    </row>
    <row r="5" spans="2:22" ht="6.75" customHeight="1" x14ac:dyDescent="0.25">
      <c r="D5" s="5"/>
      <c r="E5" s="5"/>
      <c r="F5" s="5"/>
      <c r="G5" s="5"/>
      <c r="S5" s="1"/>
      <c r="T5" s="1"/>
      <c r="U5" s="1"/>
      <c r="V5" s="1"/>
    </row>
    <row r="6" spans="2:22" x14ac:dyDescent="0.25">
      <c r="C6" t="s">
        <v>3</v>
      </c>
      <c r="D6" s="49" t="s">
        <v>217</v>
      </c>
      <c r="E6" s="49"/>
      <c r="F6" s="49"/>
      <c r="G6" s="49"/>
      <c r="I6" s="40" t="s">
        <v>22</v>
      </c>
      <c r="J6" s="40"/>
      <c r="K6" s="41" t="s">
        <v>50</v>
      </c>
      <c r="L6" s="41"/>
      <c r="M6" s="41"/>
      <c r="N6" s="41"/>
      <c r="O6" s="41"/>
      <c r="P6" s="41"/>
      <c r="S6" s="1"/>
      <c r="T6" s="1"/>
      <c r="U6" s="1"/>
      <c r="V6" s="1"/>
    </row>
    <row r="7" spans="2:22" ht="11.25" customHeight="1" x14ac:dyDescent="0.25">
      <c r="S7" s="1"/>
      <c r="T7" s="1"/>
      <c r="U7" s="1"/>
      <c r="V7" s="1"/>
    </row>
    <row r="8" spans="2:22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  <c r="V8" s="1"/>
    </row>
    <row r="9" spans="2:22" ht="15.75" x14ac:dyDescent="0.25">
      <c r="B9" s="6">
        <v>1</v>
      </c>
      <c r="C9" s="15" t="s">
        <v>51</v>
      </c>
      <c r="D9" s="17" t="s">
        <v>52</v>
      </c>
      <c r="E9" s="18"/>
      <c r="F9" s="18"/>
      <c r="G9" s="18"/>
      <c r="H9" s="18"/>
      <c r="I9" s="19"/>
      <c r="J9" s="4">
        <v>70</v>
      </c>
      <c r="K9" s="4">
        <v>95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6">
        <f>SUM(J9:M9)/4</f>
        <v>41.25</v>
      </c>
      <c r="S9" s="1"/>
      <c r="T9" s="1"/>
      <c r="U9" s="1"/>
      <c r="V9" s="1"/>
    </row>
    <row r="10" spans="2:22" ht="15.75" x14ac:dyDescent="0.25">
      <c r="B10" s="6">
        <f>B9+1</f>
        <v>2</v>
      </c>
      <c r="C10" s="15" t="s">
        <v>53</v>
      </c>
      <c r="D10" s="17" t="s">
        <v>54</v>
      </c>
      <c r="E10" s="18"/>
      <c r="F10" s="18"/>
      <c r="G10" s="18"/>
      <c r="H10" s="18"/>
      <c r="I10" s="19"/>
      <c r="J10" s="4" t="s">
        <v>49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6">
        <f t="shared" ref="Q10:Q35" si="0">SUM(J10:M10)/4</f>
        <v>17.5</v>
      </c>
      <c r="S10" s="1"/>
      <c r="T10" s="1"/>
      <c r="U10" s="1"/>
      <c r="V10" s="1"/>
    </row>
    <row r="11" spans="2:22" ht="15.75" x14ac:dyDescent="0.25">
      <c r="B11" s="6">
        <v>3</v>
      </c>
      <c r="C11" s="15" t="s">
        <v>55</v>
      </c>
      <c r="D11" s="17" t="s">
        <v>56</v>
      </c>
      <c r="E11" s="18"/>
      <c r="F11" s="18"/>
      <c r="G11" s="18"/>
      <c r="H11" s="18"/>
      <c r="I11" s="19"/>
      <c r="J11" s="4" t="s">
        <v>49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6">
        <f t="shared" si="0"/>
        <v>25</v>
      </c>
      <c r="S11" s="1"/>
      <c r="T11" s="1"/>
      <c r="U11" s="1"/>
      <c r="V11" s="1"/>
    </row>
    <row r="12" spans="2:22" ht="15.75" x14ac:dyDescent="0.25">
      <c r="B12" s="6">
        <f t="shared" ref="B12:B51" si="1">B11+1</f>
        <v>4</v>
      </c>
      <c r="C12" s="15" t="s">
        <v>57</v>
      </c>
      <c r="D12" s="17" t="s">
        <v>58</v>
      </c>
      <c r="E12" s="18"/>
      <c r="F12" s="18"/>
      <c r="G12" s="18"/>
      <c r="H12" s="18"/>
      <c r="I12" s="19"/>
      <c r="J12" s="4" t="s">
        <v>49</v>
      </c>
      <c r="K12" s="4">
        <v>95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6">
        <f t="shared" si="0"/>
        <v>23.75</v>
      </c>
      <c r="S12" s="1"/>
      <c r="T12" s="1"/>
      <c r="U12" s="1"/>
      <c r="V12" s="1"/>
    </row>
    <row r="13" spans="2:22" ht="15.75" x14ac:dyDescent="0.25">
      <c r="B13" s="6">
        <f t="shared" si="1"/>
        <v>5</v>
      </c>
      <c r="C13" s="15" t="s">
        <v>59</v>
      </c>
      <c r="D13" s="17" t="s">
        <v>60</v>
      </c>
      <c r="E13" s="18"/>
      <c r="F13" s="18"/>
      <c r="G13" s="18"/>
      <c r="H13" s="18"/>
      <c r="I13" s="19"/>
      <c r="J13" s="4" t="s">
        <v>49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6">
        <f t="shared" si="0"/>
        <v>25</v>
      </c>
      <c r="S13" s="1"/>
      <c r="T13" s="1"/>
      <c r="U13" s="1"/>
      <c r="V13" s="1"/>
    </row>
    <row r="14" spans="2:22" ht="15.75" x14ac:dyDescent="0.25">
      <c r="B14" s="6">
        <f t="shared" si="1"/>
        <v>6</v>
      </c>
      <c r="C14" s="15" t="s">
        <v>61</v>
      </c>
      <c r="D14" s="17" t="s">
        <v>62</v>
      </c>
      <c r="E14" s="18"/>
      <c r="F14" s="18"/>
      <c r="G14" s="18"/>
      <c r="H14" s="18"/>
      <c r="I14" s="19"/>
      <c r="J14" s="4">
        <v>100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6">
        <f t="shared" si="0"/>
        <v>50</v>
      </c>
      <c r="S14" s="1"/>
      <c r="T14" s="1"/>
      <c r="U14" s="1"/>
      <c r="V14" s="1"/>
    </row>
    <row r="15" spans="2:22" ht="15.75" x14ac:dyDescent="0.25">
      <c r="B15" s="6">
        <v>7</v>
      </c>
      <c r="C15" s="15" t="s">
        <v>63</v>
      </c>
      <c r="D15" s="17" t="s">
        <v>204</v>
      </c>
      <c r="E15" s="18" t="s">
        <v>205</v>
      </c>
      <c r="F15" s="18" t="s">
        <v>203</v>
      </c>
      <c r="G15" s="18"/>
      <c r="H15" s="18"/>
      <c r="I15" s="19"/>
      <c r="J15" s="4" t="s">
        <v>49</v>
      </c>
      <c r="K15" s="4" t="s">
        <v>49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6">
        <f t="shared" si="0"/>
        <v>0</v>
      </c>
      <c r="S15" s="1"/>
      <c r="T15" s="1"/>
      <c r="U15" s="1"/>
      <c r="V15" s="1"/>
    </row>
    <row r="16" spans="2:22" ht="15.75" x14ac:dyDescent="0.25">
      <c r="B16" s="6">
        <v>8</v>
      </c>
      <c r="C16" s="15" t="s">
        <v>63</v>
      </c>
      <c r="D16" s="17" t="s">
        <v>64</v>
      </c>
      <c r="E16" s="18"/>
      <c r="F16" s="18"/>
      <c r="G16" s="18"/>
      <c r="H16" s="18"/>
      <c r="I16" s="19"/>
      <c r="J16" s="4">
        <v>70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6">
        <f t="shared" si="0"/>
        <v>35</v>
      </c>
      <c r="S16" s="1"/>
      <c r="T16" s="1"/>
      <c r="U16" s="1"/>
      <c r="V16" s="1"/>
    </row>
    <row r="17" spans="2:22" ht="15.75" x14ac:dyDescent="0.25">
      <c r="B17" s="6">
        <v>9</v>
      </c>
      <c r="C17" s="15" t="s">
        <v>65</v>
      </c>
      <c r="D17" s="17" t="s">
        <v>66</v>
      </c>
      <c r="E17" s="18"/>
      <c r="F17" s="18"/>
      <c r="G17" s="18"/>
      <c r="H17" s="18"/>
      <c r="I17" s="19"/>
      <c r="J17" s="4" t="s">
        <v>49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6">
        <f t="shared" si="0"/>
        <v>25</v>
      </c>
      <c r="S17" s="1"/>
      <c r="T17" s="1"/>
      <c r="U17" s="1"/>
      <c r="V17" s="1"/>
    </row>
    <row r="18" spans="2:22" ht="15.75" x14ac:dyDescent="0.25">
      <c r="B18" s="6">
        <f t="shared" si="1"/>
        <v>10</v>
      </c>
      <c r="C18" s="15" t="s">
        <v>67</v>
      </c>
      <c r="D18" s="17" t="s">
        <v>68</v>
      </c>
      <c r="E18" s="18"/>
      <c r="F18" s="18"/>
      <c r="G18" s="18"/>
      <c r="H18" s="18"/>
      <c r="I18" s="19"/>
      <c r="J18" s="4">
        <v>70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6">
        <f t="shared" si="0"/>
        <v>40</v>
      </c>
      <c r="S18" s="1"/>
      <c r="T18" s="1"/>
      <c r="U18" s="1"/>
      <c r="V18" s="1"/>
    </row>
    <row r="19" spans="2:22" ht="15.75" x14ac:dyDescent="0.25">
      <c r="B19" s="6">
        <f t="shared" si="1"/>
        <v>11</v>
      </c>
      <c r="C19" s="15" t="s">
        <v>69</v>
      </c>
      <c r="D19" s="17" t="s">
        <v>70</v>
      </c>
      <c r="E19" s="18"/>
      <c r="F19" s="18"/>
      <c r="G19" s="18"/>
      <c r="H19" s="18"/>
      <c r="I19" s="19"/>
      <c r="J19" s="4">
        <v>70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6">
        <f t="shared" si="0"/>
        <v>42.5</v>
      </c>
      <c r="S19" s="1"/>
      <c r="T19" s="1"/>
      <c r="U19" s="1"/>
      <c r="V19" s="1"/>
    </row>
    <row r="20" spans="2:22" ht="15.75" x14ac:dyDescent="0.25">
      <c r="B20" s="6">
        <f t="shared" si="1"/>
        <v>12</v>
      </c>
      <c r="C20" s="15" t="s">
        <v>71</v>
      </c>
      <c r="D20" s="17" t="s">
        <v>72</v>
      </c>
      <c r="E20" s="18"/>
      <c r="F20" s="18"/>
      <c r="G20" s="18"/>
      <c r="H20" s="18"/>
      <c r="I20" s="19"/>
      <c r="J20" s="4" t="s">
        <v>49</v>
      </c>
      <c r="K20" s="4" t="s">
        <v>49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6">
        <f t="shared" si="0"/>
        <v>0</v>
      </c>
      <c r="S20" s="1"/>
      <c r="T20" s="1"/>
      <c r="U20" s="1"/>
      <c r="V20" s="1"/>
    </row>
    <row r="21" spans="2:22" ht="15.75" x14ac:dyDescent="0.25">
      <c r="B21" s="6">
        <v>13</v>
      </c>
      <c r="C21" s="15" t="s">
        <v>73</v>
      </c>
      <c r="D21" s="17" t="s">
        <v>74</v>
      </c>
      <c r="E21" s="18"/>
      <c r="F21" s="18"/>
      <c r="G21" s="18"/>
      <c r="H21" s="18"/>
      <c r="I21" s="19"/>
      <c r="J21" s="4" t="s">
        <v>49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6">
        <f t="shared" si="0"/>
        <v>25</v>
      </c>
      <c r="S21" s="1"/>
      <c r="T21" s="1"/>
      <c r="U21" s="1"/>
      <c r="V21" s="1"/>
    </row>
    <row r="22" spans="2:22" ht="15.75" x14ac:dyDescent="0.25">
      <c r="B22" s="6">
        <f t="shared" si="1"/>
        <v>14</v>
      </c>
      <c r="C22" s="15" t="s">
        <v>75</v>
      </c>
      <c r="D22" s="17" t="s">
        <v>76</v>
      </c>
      <c r="E22" s="18"/>
      <c r="F22" s="18"/>
      <c r="G22" s="18"/>
      <c r="H22" s="18"/>
      <c r="I22" s="19"/>
      <c r="J22" s="4">
        <v>70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6">
        <f t="shared" si="0"/>
        <v>42.5</v>
      </c>
      <c r="S22" s="1"/>
      <c r="T22" s="1"/>
      <c r="U22" s="1"/>
      <c r="V22" s="1"/>
    </row>
    <row r="23" spans="2:22" ht="15.75" x14ac:dyDescent="0.25">
      <c r="B23" s="6">
        <f t="shared" si="1"/>
        <v>15</v>
      </c>
      <c r="C23" s="15" t="s">
        <v>77</v>
      </c>
      <c r="D23" s="17" t="s">
        <v>78</v>
      </c>
      <c r="E23" s="18"/>
      <c r="F23" s="18"/>
      <c r="G23" s="18"/>
      <c r="H23" s="18"/>
      <c r="I23" s="19"/>
      <c r="J23" s="4">
        <v>80</v>
      </c>
      <c r="K23" s="4" t="s">
        <v>49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6">
        <f t="shared" si="0"/>
        <v>20</v>
      </c>
      <c r="U23" s="1"/>
      <c r="V23" s="1"/>
    </row>
    <row r="24" spans="2:22" ht="15.75" x14ac:dyDescent="0.25">
      <c r="B24" s="6">
        <f t="shared" si="1"/>
        <v>16</v>
      </c>
      <c r="C24" s="15" t="s">
        <v>79</v>
      </c>
      <c r="D24" s="17" t="s">
        <v>80</v>
      </c>
      <c r="E24" s="18"/>
      <c r="F24" s="18"/>
      <c r="G24" s="18"/>
      <c r="H24" s="18"/>
      <c r="I24" s="19"/>
      <c r="J24" s="4" t="s">
        <v>49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6">
        <f t="shared" si="0"/>
        <v>25</v>
      </c>
      <c r="U24" s="1"/>
    </row>
    <row r="25" spans="2:22" ht="15.75" x14ac:dyDescent="0.25">
      <c r="B25" s="6">
        <f t="shared" si="1"/>
        <v>17</v>
      </c>
      <c r="C25" s="15" t="s">
        <v>81</v>
      </c>
      <c r="D25" s="17" t="s">
        <v>82</v>
      </c>
      <c r="E25" s="18"/>
      <c r="F25" s="18"/>
      <c r="G25" s="18"/>
      <c r="H25" s="18"/>
      <c r="I25" s="19"/>
      <c r="J25" s="4" t="s">
        <v>49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6">
        <f t="shared" si="0"/>
        <v>22.5</v>
      </c>
      <c r="U25" s="1"/>
    </row>
    <row r="26" spans="2:22" ht="15.75" x14ac:dyDescent="0.25">
      <c r="B26" s="6">
        <v>18</v>
      </c>
      <c r="C26" s="20" t="s">
        <v>206</v>
      </c>
      <c r="D26" s="36" t="s">
        <v>207</v>
      </c>
      <c r="E26" s="36"/>
      <c r="F26" s="36"/>
      <c r="G26" s="36"/>
      <c r="H26" s="36"/>
      <c r="I26" s="36"/>
      <c r="J26" s="4" t="s">
        <v>49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6">
        <f t="shared" si="0"/>
        <v>17.5</v>
      </c>
      <c r="U26" s="1"/>
    </row>
    <row r="27" spans="2:22" ht="15.75" x14ac:dyDescent="0.25">
      <c r="B27" s="6">
        <v>19</v>
      </c>
      <c r="C27" s="20" t="s">
        <v>83</v>
      </c>
      <c r="D27" s="36" t="s">
        <v>84</v>
      </c>
      <c r="E27" s="36"/>
      <c r="F27" s="36"/>
      <c r="G27" s="36"/>
      <c r="H27" s="36"/>
      <c r="I27" s="36"/>
      <c r="J27" s="4" t="s">
        <v>49</v>
      </c>
      <c r="K27" s="4">
        <v>80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6">
        <f t="shared" si="0"/>
        <v>20</v>
      </c>
      <c r="U27" s="1"/>
    </row>
    <row r="28" spans="2:22" ht="15.75" x14ac:dyDescent="0.25">
      <c r="B28" s="6">
        <v>20</v>
      </c>
      <c r="C28" s="15" t="s">
        <v>85</v>
      </c>
      <c r="D28" s="17" t="s">
        <v>86</v>
      </c>
      <c r="E28" s="18"/>
      <c r="F28" s="18"/>
      <c r="G28" s="18"/>
      <c r="H28" s="18"/>
      <c r="I28" s="19"/>
      <c r="J28" s="4" t="s">
        <v>49</v>
      </c>
      <c r="K28" s="4">
        <v>90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6">
        <f t="shared" si="0"/>
        <v>22.5</v>
      </c>
      <c r="U28" s="1"/>
    </row>
    <row r="29" spans="2:22" ht="15.75" x14ac:dyDescent="0.25">
      <c r="B29" s="6">
        <f>B28+1</f>
        <v>21</v>
      </c>
      <c r="C29" s="15" t="s">
        <v>87</v>
      </c>
      <c r="D29" s="17" t="s">
        <v>88</v>
      </c>
      <c r="E29" s="18"/>
      <c r="F29" s="18"/>
      <c r="G29" s="18"/>
      <c r="H29" s="18"/>
      <c r="I29" s="19"/>
      <c r="J29" s="4">
        <v>80</v>
      </c>
      <c r="K29" s="4" t="s">
        <v>49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6">
        <f t="shared" si="0"/>
        <v>20</v>
      </c>
    </row>
    <row r="30" spans="2:22" ht="15.75" x14ac:dyDescent="0.25">
      <c r="B30" s="6">
        <f t="shared" si="1"/>
        <v>22</v>
      </c>
      <c r="C30" s="15" t="s">
        <v>89</v>
      </c>
      <c r="D30" s="17" t="s">
        <v>90</v>
      </c>
      <c r="E30" s="18"/>
      <c r="F30" s="18"/>
      <c r="G30" s="18"/>
      <c r="H30" s="18"/>
      <c r="I30" s="19"/>
      <c r="J30" s="4">
        <v>80</v>
      </c>
      <c r="K30" s="4">
        <v>80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6">
        <f t="shared" si="0"/>
        <v>40</v>
      </c>
    </row>
    <row r="31" spans="2:22" ht="15.75" x14ac:dyDescent="0.25">
      <c r="B31" s="6">
        <f t="shared" si="1"/>
        <v>23</v>
      </c>
      <c r="C31" s="15" t="s">
        <v>91</v>
      </c>
      <c r="D31" s="17" t="s">
        <v>92</v>
      </c>
      <c r="E31" s="18"/>
      <c r="F31" s="18"/>
      <c r="G31" s="18"/>
      <c r="H31" s="18"/>
      <c r="I31" s="19"/>
      <c r="J31" s="4" t="s">
        <v>49</v>
      </c>
      <c r="K31" s="4">
        <v>100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6">
        <f t="shared" si="0"/>
        <v>25</v>
      </c>
    </row>
    <row r="32" spans="2:22" ht="15.75" x14ac:dyDescent="0.25">
      <c r="B32" s="6">
        <f t="shared" si="1"/>
        <v>24</v>
      </c>
      <c r="C32" s="15" t="s">
        <v>93</v>
      </c>
      <c r="D32" s="17" t="s">
        <v>94</v>
      </c>
      <c r="E32" s="18"/>
      <c r="F32" s="18"/>
      <c r="G32" s="18"/>
      <c r="H32" s="18"/>
      <c r="I32" s="19"/>
      <c r="J32" s="4">
        <v>80</v>
      </c>
      <c r="K32" s="4">
        <v>100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6">
        <f t="shared" si="0"/>
        <v>45</v>
      </c>
    </row>
    <row r="33" spans="2:17" ht="15.75" x14ac:dyDescent="0.25">
      <c r="B33" s="6">
        <f t="shared" si="1"/>
        <v>25</v>
      </c>
      <c r="C33" s="15" t="s">
        <v>95</v>
      </c>
      <c r="D33" s="17" t="s">
        <v>96</v>
      </c>
      <c r="E33" s="18"/>
      <c r="F33" s="18"/>
      <c r="G33" s="18"/>
      <c r="H33" s="18"/>
      <c r="I33" s="19"/>
      <c r="J33" s="4" t="s">
        <v>49</v>
      </c>
      <c r="K33" s="4">
        <v>70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6">
        <f t="shared" si="0"/>
        <v>17.5</v>
      </c>
    </row>
    <row r="34" spans="2:17" ht="15.75" x14ac:dyDescent="0.25">
      <c r="B34" s="6">
        <f t="shared" si="1"/>
        <v>26</v>
      </c>
      <c r="C34" s="15" t="s">
        <v>97</v>
      </c>
      <c r="D34" s="17" t="s">
        <v>98</v>
      </c>
      <c r="E34" s="18"/>
      <c r="F34" s="18"/>
      <c r="G34" s="18"/>
      <c r="H34" s="18"/>
      <c r="I34" s="19"/>
      <c r="J34" s="4">
        <v>70</v>
      </c>
      <c r="K34" s="4">
        <v>80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6">
        <f t="shared" si="0"/>
        <v>37.5</v>
      </c>
    </row>
    <row r="35" spans="2:17" ht="15.75" x14ac:dyDescent="0.25">
      <c r="B35" s="6">
        <f t="shared" si="1"/>
        <v>27</v>
      </c>
      <c r="C35" s="6" t="s">
        <v>208</v>
      </c>
      <c r="D35" s="60" t="s">
        <v>209</v>
      </c>
      <c r="E35" s="61"/>
      <c r="F35" s="61"/>
      <c r="G35" s="61"/>
      <c r="H35" s="61"/>
      <c r="I35" s="62"/>
      <c r="J35" s="4" t="s">
        <v>49</v>
      </c>
      <c r="K35" s="4" t="s">
        <v>49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6">
        <f t="shared" si="0"/>
        <v>0</v>
      </c>
    </row>
    <row r="36" spans="2:17" x14ac:dyDescent="0.25">
      <c r="B36" s="6">
        <f t="shared" si="1"/>
        <v>28</v>
      </c>
      <c r="C36" s="6"/>
      <c r="D36" s="3"/>
      <c r="E36" s="3"/>
      <c r="F36" s="3"/>
      <c r="G36" s="3"/>
      <c r="H36" s="3"/>
      <c r="I36" s="3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1"/>
        <v>29</v>
      </c>
      <c r="C37" s="6"/>
      <c r="D37" s="3"/>
      <c r="E37" s="3"/>
      <c r="F37" s="3"/>
      <c r="G37" s="3"/>
      <c r="H37" s="3"/>
      <c r="I37" s="3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1"/>
        <v>30</v>
      </c>
      <c r="C38" s="6"/>
      <c r="D38" s="3"/>
      <c r="E38" s="3"/>
      <c r="F38" s="3"/>
      <c r="G38" s="3"/>
      <c r="H38" s="3"/>
      <c r="I38" s="3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1"/>
        <v>31</v>
      </c>
      <c r="C39" s="6"/>
      <c r="D39" s="3"/>
      <c r="E39" s="3"/>
      <c r="F39" s="3"/>
      <c r="G39" s="3"/>
      <c r="H39" s="3"/>
      <c r="I39" s="3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1"/>
        <v>32</v>
      </c>
      <c r="C40" s="6"/>
      <c r="D40" s="3"/>
      <c r="E40" s="3"/>
      <c r="F40" s="3"/>
      <c r="G40" s="3"/>
      <c r="H40" s="3"/>
      <c r="I40" s="3"/>
      <c r="J40" s="4"/>
      <c r="K40" s="4"/>
      <c r="L40" s="4"/>
      <c r="M40" s="4"/>
      <c r="N40" s="4"/>
      <c r="O40" s="4"/>
      <c r="P40" s="4"/>
      <c r="Q40" s="16"/>
    </row>
    <row r="41" spans="2:17" ht="15.75" x14ac:dyDescent="0.25">
      <c r="B41" s="6">
        <f t="shared" si="1"/>
        <v>33</v>
      </c>
      <c r="C41" s="6"/>
      <c r="D41" s="57"/>
      <c r="E41" s="58"/>
      <c r="F41" s="58"/>
      <c r="G41" s="58"/>
      <c r="H41" s="58"/>
      <c r="I41" s="59"/>
      <c r="J41" s="4"/>
      <c r="K41" s="4"/>
      <c r="L41" s="4"/>
      <c r="M41" s="4"/>
      <c r="N41" s="4"/>
      <c r="O41" s="4"/>
      <c r="P41" s="4"/>
      <c r="Q41" s="16"/>
    </row>
    <row r="42" spans="2:17" ht="15.75" x14ac:dyDescent="0.25">
      <c r="B42" s="6">
        <f t="shared" si="1"/>
        <v>34</v>
      </c>
      <c r="C42" s="6"/>
      <c r="D42" s="57"/>
      <c r="E42" s="58"/>
      <c r="F42" s="58"/>
      <c r="G42" s="58"/>
      <c r="H42" s="58"/>
      <c r="I42" s="59"/>
      <c r="J42" s="4"/>
      <c r="K42" s="4"/>
      <c r="L42" s="4"/>
      <c r="M42" s="4"/>
      <c r="N42" s="4"/>
      <c r="O42" s="4"/>
      <c r="P42" s="4"/>
      <c r="Q42" s="16"/>
    </row>
    <row r="43" spans="2:17" ht="15.75" x14ac:dyDescent="0.25">
      <c r="B43" s="6">
        <f t="shared" si="1"/>
        <v>35</v>
      </c>
      <c r="C43" s="7"/>
      <c r="D43" s="57"/>
      <c r="E43" s="58"/>
      <c r="F43" s="58"/>
      <c r="G43" s="58"/>
      <c r="H43" s="58"/>
      <c r="I43" s="59"/>
      <c r="J43" s="4"/>
      <c r="K43" s="4"/>
      <c r="L43" s="4"/>
      <c r="M43" s="4"/>
      <c r="N43" s="4"/>
      <c r="O43" s="4"/>
      <c r="P43" s="4"/>
      <c r="Q43" s="16"/>
    </row>
    <row r="44" spans="2:17" ht="15.75" x14ac:dyDescent="0.25">
      <c r="B44" s="6">
        <f t="shared" si="1"/>
        <v>36</v>
      </c>
      <c r="C44" s="7"/>
      <c r="D44" s="57"/>
      <c r="E44" s="58"/>
      <c r="F44" s="58"/>
      <c r="G44" s="58"/>
      <c r="H44" s="58"/>
      <c r="I44" s="59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1"/>
        <v>37</v>
      </c>
      <c r="C45" s="7"/>
      <c r="D45" s="53"/>
      <c r="E45" s="53"/>
      <c r="F45" s="53"/>
      <c r="G45" s="53"/>
      <c r="H45" s="53"/>
      <c r="I45" s="53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1"/>
        <v>38</v>
      </c>
      <c r="C46" s="7"/>
      <c r="D46" s="53"/>
      <c r="E46" s="53"/>
      <c r="F46" s="53"/>
      <c r="G46" s="53"/>
      <c r="H46" s="53"/>
      <c r="I46" s="53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1"/>
        <v>39</v>
      </c>
      <c r="C47" s="7"/>
      <c r="D47" s="53"/>
      <c r="E47" s="53"/>
      <c r="F47" s="53"/>
      <c r="G47" s="53"/>
      <c r="H47" s="53"/>
      <c r="I47" s="53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1"/>
        <v>40</v>
      </c>
      <c r="C48" s="7"/>
      <c r="D48" s="53"/>
      <c r="E48" s="53"/>
      <c r="F48" s="53"/>
      <c r="G48" s="53"/>
      <c r="H48" s="53"/>
      <c r="I48" s="53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1"/>
        <v>41</v>
      </c>
      <c r="C49" s="7"/>
      <c r="D49" s="53"/>
      <c r="E49" s="53"/>
      <c r="F49" s="53"/>
      <c r="G49" s="53"/>
      <c r="H49" s="53"/>
      <c r="I49" s="53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1"/>
        <v>42</v>
      </c>
      <c r="C50" s="7"/>
      <c r="D50" s="53"/>
      <c r="E50" s="53"/>
      <c r="F50" s="53"/>
      <c r="G50" s="53"/>
      <c r="H50" s="53"/>
      <c r="I50" s="53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1"/>
        <v>43</v>
      </c>
      <c r="C51" s="3"/>
      <c r="D51" s="54"/>
      <c r="E51" s="55"/>
      <c r="F51" s="55"/>
      <c r="G51" s="55"/>
      <c r="H51" s="55"/>
      <c r="I51" s="56"/>
      <c r="J51" s="3"/>
      <c r="K51" s="3"/>
      <c r="L51" s="3"/>
      <c r="M51" s="3"/>
      <c r="N51" s="3"/>
      <c r="O51" s="3"/>
      <c r="P51" s="3"/>
      <c r="Q51" s="16"/>
    </row>
    <row r="52" spans="2:17" x14ac:dyDescent="0.25">
      <c r="C52" s="40"/>
      <c r="D52" s="40"/>
      <c r="E52" s="1"/>
      <c r="H52" s="43" t="s">
        <v>19</v>
      </c>
      <c r="I52" s="43"/>
      <c r="J52" s="10">
        <f>COUNTIF(J9:J51,"&gt;=70")</f>
        <v>11</v>
      </c>
      <c r="K52" s="10">
        <v>22</v>
      </c>
      <c r="L52" s="10"/>
      <c r="M52" s="10"/>
      <c r="N52" s="10"/>
      <c r="O52" s="10"/>
      <c r="P52" s="10"/>
      <c r="Q52" s="14"/>
    </row>
    <row r="53" spans="2:17" x14ac:dyDescent="0.25">
      <c r="C53" s="40"/>
      <c r="D53" s="40"/>
      <c r="E53" s="8"/>
      <c r="H53" s="44" t="s">
        <v>20</v>
      </c>
      <c r="I53" s="44"/>
      <c r="J53" s="11">
        <v>16</v>
      </c>
      <c r="K53" s="11">
        <v>5</v>
      </c>
      <c r="L53" s="11"/>
      <c r="M53" s="11"/>
      <c r="N53" s="11"/>
      <c r="O53" s="11"/>
      <c r="P53" s="11"/>
      <c r="Q53" s="11"/>
    </row>
    <row r="54" spans="2:17" x14ac:dyDescent="0.25">
      <c r="C54" s="40"/>
      <c r="D54" s="40"/>
      <c r="E54" s="40"/>
      <c r="H54" s="44" t="s">
        <v>21</v>
      </c>
      <c r="I54" s="44"/>
      <c r="J54" s="11">
        <v>27</v>
      </c>
      <c r="K54" s="11">
        <v>27</v>
      </c>
      <c r="L54" s="11"/>
      <c r="M54" s="11"/>
      <c r="N54" s="11"/>
      <c r="O54" s="11"/>
      <c r="P54" s="11"/>
      <c r="Q54" s="11"/>
    </row>
    <row r="55" spans="2:17" x14ac:dyDescent="0.25">
      <c r="C55" s="40"/>
      <c r="D55" s="40"/>
      <c r="E55" s="1"/>
      <c r="H55" s="45" t="s">
        <v>16</v>
      </c>
      <c r="I55" s="45"/>
      <c r="J55" s="12">
        <f>J52/J54</f>
        <v>0.40740740740740738</v>
      </c>
      <c r="K55" s="13">
        <v>0.81</v>
      </c>
      <c r="L55" s="13"/>
      <c r="M55" s="13"/>
      <c r="N55" s="13"/>
      <c r="O55" s="13"/>
      <c r="P55" s="13"/>
      <c r="Q55" s="13"/>
    </row>
    <row r="56" spans="2:17" x14ac:dyDescent="0.25">
      <c r="C56" s="40"/>
      <c r="D56" s="40"/>
      <c r="E56" s="1"/>
      <c r="H56" s="45" t="s">
        <v>17</v>
      </c>
      <c r="I56" s="45"/>
      <c r="J56" s="12">
        <f>J53/J54</f>
        <v>0.59259259259259256</v>
      </c>
      <c r="K56" s="13">
        <v>0.19</v>
      </c>
      <c r="L56" s="13"/>
      <c r="M56" s="13"/>
      <c r="N56" s="13"/>
      <c r="O56" s="13"/>
      <c r="P56" s="13"/>
      <c r="Q56" s="13"/>
    </row>
    <row r="57" spans="2:17" x14ac:dyDescent="0.25">
      <c r="C57" s="40"/>
      <c r="D57" s="40"/>
      <c r="E57" s="8"/>
    </row>
    <row r="58" spans="2:17" x14ac:dyDescent="0.25">
      <c r="C58" s="1"/>
      <c r="D58" s="1"/>
      <c r="E58" s="8"/>
    </row>
    <row r="59" spans="2:17" x14ac:dyDescent="0.25">
      <c r="J59" s="46" t="s">
        <v>50</v>
      </c>
      <c r="K59" s="46"/>
      <c r="L59" s="46"/>
      <c r="M59" s="46"/>
      <c r="N59" s="46"/>
      <c r="O59" s="46"/>
      <c r="P59" s="46"/>
    </row>
    <row r="60" spans="2:17" x14ac:dyDescent="0.25">
      <c r="J60" s="39" t="s">
        <v>18</v>
      </c>
      <c r="K60" s="39"/>
      <c r="L60" s="39"/>
      <c r="M60" s="39"/>
      <c r="N60" s="39"/>
      <c r="O60" s="39"/>
      <c r="P60" s="39"/>
    </row>
  </sheetData>
  <mergeCells count="34">
    <mergeCell ref="J59:P59"/>
    <mergeCell ref="J60:P60"/>
    <mergeCell ref="C55:D55"/>
    <mergeCell ref="H55:I55"/>
    <mergeCell ref="C56:D56"/>
    <mergeCell ref="H56:I56"/>
    <mergeCell ref="C57:D57"/>
    <mergeCell ref="C52:D52"/>
    <mergeCell ref="H52:I52"/>
    <mergeCell ref="C53:D53"/>
    <mergeCell ref="H53:I53"/>
    <mergeCell ref="C54:E54"/>
    <mergeCell ref="H54:I54"/>
    <mergeCell ref="D35:I35"/>
    <mergeCell ref="D48:I48"/>
    <mergeCell ref="D49:I49"/>
    <mergeCell ref="D50:I50"/>
    <mergeCell ref="D51:I51"/>
    <mergeCell ref="D47:I47"/>
    <mergeCell ref="D41:I41"/>
    <mergeCell ref="D42:I42"/>
    <mergeCell ref="D43:I43"/>
    <mergeCell ref="D44:I44"/>
    <mergeCell ref="D45:I45"/>
    <mergeCell ref="D46:I46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63"/>
  <sheetViews>
    <sheetView tabSelected="1" topLeftCell="A35" zoomScale="80" zoomScaleNormal="80" workbookViewId="0">
      <selection activeCell="K66" sqref="K6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1" x14ac:dyDescent="0.25">
      <c r="S1" s="1"/>
      <c r="T1" s="1"/>
      <c r="U1" s="1"/>
    </row>
    <row r="2" spans="2:21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  <c r="S2" s="1"/>
      <c r="T2" s="1"/>
      <c r="U2" s="1"/>
    </row>
    <row r="3" spans="2:21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  <c r="S3" s="1"/>
      <c r="T3" s="1"/>
      <c r="U3" s="1"/>
    </row>
    <row r="4" spans="2:21" x14ac:dyDescent="0.25">
      <c r="C4" t="s">
        <v>0</v>
      </c>
      <c r="D4" s="52" t="s">
        <v>213</v>
      </c>
      <c r="E4" s="52"/>
      <c r="F4" s="52"/>
      <c r="G4" s="52"/>
      <c r="I4" t="s">
        <v>1</v>
      </c>
      <c r="J4" s="49" t="s">
        <v>214</v>
      </c>
      <c r="K4" s="49"/>
      <c r="M4" t="s">
        <v>2</v>
      </c>
      <c r="N4" s="50">
        <v>45233</v>
      </c>
      <c r="O4" s="50"/>
      <c r="S4" s="1"/>
      <c r="T4" s="1"/>
      <c r="U4" s="1"/>
    </row>
    <row r="5" spans="2:21" ht="6.75" customHeight="1" x14ac:dyDescent="0.25">
      <c r="D5" s="5"/>
      <c r="E5" s="5"/>
      <c r="F5" s="5"/>
      <c r="G5" s="5"/>
      <c r="S5" s="1"/>
      <c r="T5" s="1"/>
      <c r="U5" s="1"/>
    </row>
    <row r="6" spans="2:21" x14ac:dyDescent="0.25">
      <c r="C6" t="s">
        <v>3</v>
      </c>
      <c r="D6" s="49" t="s">
        <v>101</v>
      </c>
      <c r="E6" s="49"/>
      <c r="F6" s="49"/>
      <c r="G6" s="49"/>
      <c r="I6" s="40" t="s">
        <v>22</v>
      </c>
      <c r="J6" s="40"/>
      <c r="K6" s="41" t="s">
        <v>50</v>
      </c>
      <c r="L6" s="41"/>
      <c r="M6" s="41"/>
      <c r="N6" s="41"/>
      <c r="O6" s="41"/>
      <c r="P6" s="41"/>
      <c r="S6" s="1"/>
      <c r="T6" s="1"/>
      <c r="U6" s="1"/>
    </row>
    <row r="7" spans="2:21" ht="11.25" customHeight="1" x14ac:dyDescent="0.25">
      <c r="S7" s="1"/>
      <c r="T7" s="1"/>
      <c r="U7" s="1"/>
    </row>
    <row r="8" spans="2:21" ht="15.75" thickBot="1" x14ac:dyDescent="0.3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</row>
    <row r="9" spans="2:21" ht="15.75" thickBot="1" x14ac:dyDescent="0.3">
      <c r="B9" s="6">
        <v>1</v>
      </c>
      <c r="C9" s="26" t="s">
        <v>202</v>
      </c>
      <c r="D9" s="64" t="s">
        <v>24</v>
      </c>
      <c r="E9" s="65"/>
      <c r="F9" s="65"/>
      <c r="G9" s="65"/>
      <c r="H9" s="65"/>
      <c r="I9" s="66"/>
      <c r="J9" s="4" t="s">
        <v>49</v>
      </c>
      <c r="K9" s="22" t="s">
        <v>49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6">
        <f>SUM(J9:N9)/5</f>
        <v>0</v>
      </c>
      <c r="S9" s="1"/>
      <c r="T9" s="1"/>
      <c r="U9" s="1"/>
    </row>
    <row r="10" spans="2:21" ht="15.75" thickBot="1" x14ac:dyDescent="0.3">
      <c r="B10" s="6">
        <f>B9+1</f>
        <v>2</v>
      </c>
      <c r="C10" s="27" t="s">
        <v>177</v>
      </c>
      <c r="D10" s="64" t="s">
        <v>25</v>
      </c>
      <c r="E10" s="65"/>
      <c r="F10" s="65"/>
      <c r="G10" s="65"/>
      <c r="H10" s="65"/>
      <c r="I10" s="66"/>
      <c r="J10" s="4" t="s">
        <v>49</v>
      </c>
      <c r="K10" s="22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6">
        <f t="shared" ref="Q10:Q36" si="0">SUM(J10:N10)/5</f>
        <v>16</v>
      </c>
      <c r="S10" s="1"/>
      <c r="T10" s="1"/>
      <c r="U10" s="1"/>
    </row>
    <row r="11" spans="2:21" ht="15.75" thickBot="1" x14ac:dyDescent="0.3">
      <c r="B11" s="6">
        <f t="shared" ref="B11:B54" si="1">B10+1</f>
        <v>3</v>
      </c>
      <c r="C11" s="27" t="s">
        <v>178</v>
      </c>
      <c r="D11" s="64" t="s">
        <v>26</v>
      </c>
      <c r="E11" s="65"/>
      <c r="F11" s="65"/>
      <c r="G11" s="65"/>
      <c r="H11" s="65"/>
      <c r="I11" s="66"/>
      <c r="J11" s="4">
        <v>90</v>
      </c>
      <c r="K11" s="22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6">
        <f t="shared" si="0"/>
        <v>38</v>
      </c>
      <c r="S11" s="1"/>
      <c r="T11" s="1"/>
      <c r="U11" s="1"/>
    </row>
    <row r="12" spans="2:21" ht="15.75" thickBot="1" x14ac:dyDescent="0.3">
      <c r="B12" s="6">
        <f>B11+1</f>
        <v>4</v>
      </c>
      <c r="C12" s="27" t="s">
        <v>179</v>
      </c>
      <c r="D12" s="64" t="s">
        <v>27</v>
      </c>
      <c r="E12" s="65"/>
      <c r="F12" s="65"/>
      <c r="G12" s="65"/>
      <c r="H12" s="65"/>
      <c r="I12" s="66"/>
      <c r="J12" s="4">
        <v>80</v>
      </c>
      <c r="K12" s="22">
        <v>95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6">
        <f t="shared" si="0"/>
        <v>35</v>
      </c>
      <c r="S12" s="1"/>
      <c r="T12" s="1"/>
      <c r="U12" s="1"/>
    </row>
    <row r="13" spans="2:21" ht="15.75" thickBot="1" x14ac:dyDescent="0.3">
      <c r="B13" s="6">
        <v>5</v>
      </c>
      <c r="C13" s="27" t="s">
        <v>180</v>
      </c>
      <c r="D13" t="s">
        <v>172</v>
      </c>
      <c r="E13" s="25"/>
      <c r="F13" s="25"/>
      <c r="G13" s="25"/>
      <c r="H13" s="25"/>
      <c r="I13" s="25"/>
      <c r="J13" s="4" t="s">
        <v>49</v>
      </c>
      <c r="K13" s="22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6">
        <f t="shared" si="0"/>
        <v>14</v>
      </c>
      <c r="S13" s="1"/>
      <c r="T13" s="1"/>
      <c r="U13" s="1"/>
    </row>
    <row r="14" spans="2:21" ht="15.75" thickBot="1" x14ac:dyDescent="0.3">
      <c r="B14" s="6">
        <v>6</v>
      </c>
      <c r="C14" s="27" t="s">
        <v>181</v>
      </c>
      <c r="D14" s="63" t="s">
        <v>28</v>
      </c>
      <c r="E14" s="63"/>
      <c r="F14" s="63"/>
      <c r="G14" s="63"/>
      <c r="H14" s="63"/>
      <c r="I14" s="63"/>
      <c r="J14" s="4" t="s">
        <v>49</v>
      </c>
      <c r="K14" s="22" t="s">
        <v>49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6">
        <f t="shared" si="0"/>
        <v>0</v>
      </c>
      <c r="S14" s="1"/>
      <c r="T14" s="1"/>
      <c r="U14" s="1"/>
    </row>
    <row r="15" spans="2:21" ht="15.75" thickBot="1" x14ac:dyDescent="0.3">
      <c r="B15" s="6">
        <f t="shared" si="1"/>
        <v>7</v>
      </c>
      <c r="C15" s="27" t="s">
        <v>182</v>
      </c>
      <c r="D15" s="63" t="s">
        <v>29</v>
      </c>
      <c r="E15" s="63"/>
      <c r="F15" s="63"/>
      <c r="G15" s="63"/>
      <c r="H15" s="63"/>
      <c r="I15" s="63"/>
      <c r="J15" s="4" t="s">
        <v>49</v>
      </c>
      <c r="K15" s="22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6">
        <f t="shared" si="0"/>
        <v>14</v>
      </c>
      <c r="S15" s="1"/>
      <c r="T15" s="1"/>
      <c r="U15" s="1"/>
    </row>
    <row r="16" spans="2:21" ht="15.75" thickBot="1" x14ac:dyDescent="0.3">
      <c r="B16" s="6">
        <f t="shared" si="1"/>
        <v>8</v>
      </c>
      <c r="C16" s="27" t="s">
        <v>183</v>
      </c>
      <c r="D16" s="63" t="s">
        <v>30</v>
      </c>
      <c r="E16" s="63"/>
      <c r="F16" s="63"/>
      <c r="G16" s="63"/>
      <c r="H16" s="63"/>
      <c r="I16" s="63"/>
      <c r="J16" s="4">
        <v>80</v>
      </c>
      <c r="K16" s="22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6">
        <f t="shared" si="0"/>
        <v>34</v>
      </c>
      <c r="S16" s="1"/>
      <c r="T16" s="1"/>
      <c r="U16" s="1"/>
    </row>
    <row r="17" spans="2:21" ht="15.75" thickBot="1" x14ac:dyDescent="0.3">
      <c r="B17" s="6">
        <f t="shared" si="1"/>
        <v>9</v>
      </c>
      <c r="C17" s="27" t="s">
        <v>184</v>
      </c>
      <c r="D17" s="63" t="s">
        <v>31</v>
      </c>
      <c r="E17" s="63"/>
      <c r="F17" s="63"/>
      <c r="G17" s="63"/>
      <c r="H17" s="63"/>
      <c r="I17" s="63"/>
      <c r="J17" s="4" t="s">
        <v>49</v>
      </c>
      <c r="K17" s="22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6">
        <f t="shared" si="0"/>
        <v>20</v>
      </c>
      <c r="S17" s="1"/>
      <c r="T17" s="1"/>
      <c r="U17" s="1"/>
    </row>
    <row r="18" spans="2:21" ht="15.75" thickBot="1" x14ac:dyDescent="0.3">
      <c r="B18" s="6">
        <v>10</v>
      </c>
      <c r="C18" s="27" t="s">
        <v>185</v>
      </c>
      <c r="D18" t="s">
        <v>173</v>
      </c>
      <c r="E18" s="25"/>
      <c r="F18" s="25"/>
      <c r="G18" s="25"/>
      <c r="H18" s="25"/>
      <c r="I18" s="25"/>
      <c r="J18" s="4" t="s">
        <v>49</v>
      </c>
      <c r="K18" s="22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6">
        <f t="shared" si="0"/>
        <v>18</v>
      </c>
      <c r="S18" s="1"/>
      <c r="T18" s="1"/>
      <c r="U18" s="1"/>
    </row>
    <row r="19" spans="2:21" ht="15.75" thickBot="1" x14ac:dyDescent="0.3">
      <c r="B19" s="6">
        <v>11</v>
      </c>
      <c r="C19" s="27" t="s">
        <v>186</v>
      </c>
      <c r="D19" s="63" t="s">
        <v>32</v>
      </c>
      <c r="E19" s="63"/>
      <c r="F19" s="63"/>
      <c r="G19" s="63"/>
      <c r="H19" s="63"/>
      <c r="I19" s="63"/>
      <c r="J19" s="4">
        <v>80</v>
      </c>
      <c r="K19" s="22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6">
        <f t="shared" si="0"/>
        <v>36</v>
      </c>
      <c r="S19" s="1"/>
      <c r="T19" s="1"/>
      <c r="U19" s="1"/>
    </row>
    <row r="20" spans="2:21" ht="15.75" thickBot="1" x14ac:dyDescent="0.3">
      <c r="B20" s="6">
        <v>12</v>
      </c>
      <c r="C20" s="27" t="s">
        <v>187</v>
      </c>
      <c r="D20" t="s">
        <v>174</v>
      </c>
      <c r="E20" s="25"/>
      <c r="F20" s="25"/>
      <c r="G20" s="25"/>
      <c r="H20" s="25"/>
      <c r="I20" s="25"/>
      <c r="J20" s="4" t="s">
        <v>49</v>
      </c>
      <c r="K20" s="22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6">
        <f t="shared" si="0"/>
        <v>14</v>
      </c>
      <c r="S20" s="1"/>
      <c r="T20" s="1"/>
      <c r="U20" s="1"/>
    </row>
    <row r="21" spans="2:21" ht="15.75" thickBot="1" x14ac:dyDescent="0.3">
      <c r="B21" s="6">
        <v>13</v>
      </c>
      <c r="C21" s="27" t="s">
        <v>188</v>
      </c>
      <c r="D21" t="s">
        <v>175</v>
      </c>
      <c r="E21" s="25"/>
      <c r="F21" s="25"/>
      <c r="G21" s="25"/>
      <c r="H21" s="25"/>
      <c r="I21" s="25"/>
      <c r="J21" s="4" t="s">
        <v>49</v>
      </c>
      <c r="K21" s="22" t="s">
        <v>49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6">
        <f t="shared" si="0"/>
        <v>0</v>
      </c>
      <c r="S21" s="1"/>
      <c r="T21" s="1"/>
      <c r="U21" s="1"/>
    </row>
    <row r="22" spans="2:21" ht="15.75" thickBot="1" x14ac:dyDescent="0.3">
      <c r="B22" s="6">
        <v>14</v>
      </c>
      <c r="C22" s="27" t="s">
        <v>189</v>
      </c>
      <c r="D22" s="63" t="s">
        <v>33</v>
      </c>
      <c r="E22" s="63"/>
      <c r="F22" s="63"/>
      <c r="G22" s="63"/>
      <c r="H22" s="63"/>
      <c r="I22" s="63"/>
      <c r="J22" s="4" t="s">
        <v>49</v>
      </c>
      <c r="K22" s="22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6">
        <f t="shared" si="0"/>
        <v>14</v>
      </c>
      <c r="S22" s="1"/>
      <c r="T22" s="1"/>
      <c r="U22" s="1"/>
    </row>
    <row r="23" spans="2:21" ht="15.75" thickBot="1" x14ac:dyDescent="0.3">
      <c r="B23" s="6">
        <v>15</v>
      </c>
      <c r="C23" s="27" t="s">
        <v>190</v>
      </c>
      <c r="D23" t="s">
        <v>176</v>
      </c>
      <c r="E23" s="25"/>
      <c r="F23" s="25"/>
      <c r="G23" s="25"/>
      <c r="H23" s="25"/>
      <c r="I23" s="25"/>
      <c r="J23" s="4" t="s">
        <v>49</v>
      </c>
      <c r="K23" s="22" t="s">
        <v>49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6">
        <f t="shared" si="0"/>
        <v>0</v>
      </c>
      <c r="S23" s="1"/>
      <c r="T23" s="1"/>
      <c r="U23" s="1"/>
    </row>
    <row r="24" spans="2:21" ht="15.75" thickBot="1" x14ac:dyDescent="0.3">
      <c r="B24" s="6">
        <v>16</v>
      </c>
      <c r="C24" s="27" t="s">
        <v>191</v>
      </c>
      <c r="D24" s="63" t="s">
        <v>34</v>
      </c>
      <c r="E24" s="63"/>
      <c r="F24" s="63"/>
      <c r="G24" s="63"/>
      <c r="H24" s="63"/>
      <c r="I24" s="63"/>
      <c r="J24" s="4">
        <v>75</v>
      </c>
      <c r="K24" s="22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6">
        <f t="shared" si="0"/>
        <v>35</v>
      </c>
      <c r="S24" s="1"/>
      <c r="T24" s="1"/>
      <c r="U24" s="1"/>
    </row>
    <row r="25" spans="2:21" ht="15.75" thickBot="1" x14ac:dyDescent="0.3">
      <c r="B25" s="6">
        <f t="shared" si="1"/>
        <v>17</v>
      </c>
      <c r="C25" s="27" t="s">
        <v>192</v>
      </c>
      <c r="D25" s="63" t="s">
        <v>35</v>
      </c>
      <c r="E25" s="63"/>
      <c r="F25" s="63"/>
      <c r="G25" s="63"/>
      <c r="H25" s="63"/>
      <c r="I25" s="63"/>
      <c r="J25" s="4" t="s">
        <v>49</v>
      </c>
      <c r="K25" s="22" t="s">
        <v>49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6">
        <f t="shared" si="0"/>
        <v>0</v>
      </c>
      <c r="S25" s="1"/>
      <c r="T25" s="1"/>
      <c r="U25" s="1"/>
    </row>
    <row r="26" spans="2:21" ht="15.75" thickBot="1" x14ac:dyDescent="0.3">
      <c r="B26" s="6">
        <f t="shared" si="1"/>
        <v>18</v>
      </c>
      <c r="C26" s="27" t="s">
        <v>193</v>
      </c>
      <c r="D26" s="63" t="s">
        <v>36</v>
      </c>
      <c r="E26" s="63"/>
      <c r="F26" s="63"/>
      <c r="G26" s="63"/>
      <c r="H26" s="63"/>
      <c r="I26" s="63"/>
      <c r="J26" s="4">
        <v>85</v>
      </c>
      <c r="K26" s="22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6">
        <f t="shared" si="0"/>
        <v>37</v>
      </c>
      <c r="S26" s="1"/>
      <c r="T26" s="1"/>
      <c r="U26" s="1"/>
    </row>
    <row r="27" spans="2:21" ht="15.75" thickBot="1" x14ac:dyDescent="0.3">
      <c r="B27" s="6">
        <f t="shared" si="1"/>
        <v>19</v>
      </c>
      <c r="C27" s="27" t="s">
        <v>194</v>
      </c>
      <c r="D27" s="63" t="s">
        <v>37</v>
      </c>
      <c r="E27" s="63"/>
      <c r="F27" s="63"/>
      <c r="G27" s="63"/>
      <c r="H27" s="63"/>
      <c r="I27" s="63"/>
      <c r="J27" s="4">
        <v>100</v>
      </c>
      <c r="K27" s="22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6">
        <f t="shared" si="0"/>
        <v>40</v>
      </c>
      <c r="S27" s="1"/>
      <c r="T27" s="1"/>
      <c r="U27" s="1"/>
    </row>
    <row r="28" spans="2:21" ht="15.75" thickBot="1" x14ac:dyDescent="0.3">
      <c r="B28" s="6">
        <v>20</v>
      </c>
      <c r="C28" s="27" t="s">
        <v>195</v>
      </c>
      <c r="D28" s="63" t="s">
        <v>38</v>
      </c>
      <c r="E28" s="63"/>
      <c r="F28" s="63"/>
      <c r="G28" s="63"/>
      <c r="H28" s="63"/>
      <c r="I28" s="63"/>
      <c r="J28" s="4">
        <v>70</v>
      </c>
      <c r="K28" s="22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6">
        <f t="shared" si="0"/>
        <v>34</v>
      </c>
      <c r="S28" s="1"/>
      <c r="T28" s="1"/>
      <c r="U28" s="1"/>
    </row>
    <row r="29" spans="2:21" ht="15.75" thickBot="1" x14ac:dyDescent="0.3">
      <c r="B29" s="6">
        <f t="shared" si="1"/>
        <v>21</v>
      </c>
      <c r="C29" s="27" t="s">
        <v>196</v>
      </c>
      <c r="D29" s="63" t="s">
        <v>39</v>
      </c>
      <c r="E29" s="63"/>
      <c r="F29" s="63"/>
      <c r="G29" s="63"/>
      <c r="H29" s="63"/>
      <c r="I29" s="63"/>
      <c r="J29" s="4">
        <v>70</v>
      </c>
      <c r="K29" s="22">
        <v>90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6">
        <f t="shared" si="0"/>
        <v>32</v>
      </c>
      <c r="S29" s="1"/>
      <c r="T29" s="1"/>
      <c r="U29" s="1"/>
    </row>
    <row r="30" spans="2:21" ht="15.75" thickBot="1" x14ac:dyDescent="0.3">
      <c r="B30" s="6">
        <f t="shared" si="1"/>
        <v>22</v>
      </c>
      <c r="C30" s="27" t="s">
        <v>197</v>
      </c>
      <c r="D30" s="63" t="s">
        <v>40</v>
      </c>
      <c r="E30" s="63"/>
      <c r="F30" s="63"/>
      <c r="G30" s="63"/>
      <c r="H30" s="63"/>
      <c r="I30" s="63"/>
      <c r="J30" s="4">
        <v>80</v>
      </c>
      <c r="K30" s="22">
        <v>80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6">
        <f t="shared" si="0"/>
        <v>32</v>
      </c>
      <c r="S30" s="1"/>
    </row>
    <row r="31" spans="2:21" ht="15.75" thickBot="1" x14ac:dyDescent="0.3">
      <c r="B31" s="6">
        <f t="shared" si="1"/>
        <v>23</v>
      </c>
      <c r="C31" s="27" t="s">
        <v>198</v>
      </c>
      <c r="D31" s="63" t="s">
        <v>41</v>
      </c>
      <c r="E31" s="63"/>
      <c r="F31" s="63"/>
      <c r="G31" s="63"/>
      <c r="H31" s="63"/>
      <c r="I31" s="63"/>
      <c r="J31" s="4" t="s">
        <v>49</v>
      </c>
      <c r="K31" s="22">
        <v>90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6">
        <f t="shared" si="0"/>
        <v>18</v>
      </c>
      <c r="S31" s="1"/>
    </row>
    <row r="32" spans="2:21" ht="15.75" thickBot="1" x14ac:dyDescent="0.3">
      <c r="B32" s="6">
        <v>24</v>
      </c>
      <c r="C32" s="27" t="s">
        <v>199</v>
      </c>
      <c r="D32" s="63" t="s">
        <v>42</v>
      </c>
      <c r="E32" s="63"/>
      <c r="F32" s="63"/>
      <c r="G32" s="63"/>
      <c r="H32" s="63"/>
      <c r="I32" s="63"/>
      <c r="J32" s="4">
        <v>70</v>
      </c>
      <c r="K32" s="22">
        <v>90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6">
        <f t="shared" si="0"/>
        <v>32</v>
      </c>
      <c r="S32" s="1"/>
    </row>
    <row r="33" spans="2:19" ht="15.75" thickBot="1" x14ac:dyDescent="0.3">
      <c r="B33" s="6">
        <f t="shared" si="1"/>
        <v>25</v>
      </c>
      <c r="C33" s="27" t="s">
        <v>200</v>
      </c>
      <c r="D33" s="63" t="s">
        <v>43</v>
      </c>
      <c r="E33" s="63"/>
      <c r="F33" s="63"/>
      <c r="G33" s="63"/>
      <c r="H33" s="63"/>
      <c r="I33" s="63"/>
      <c r="J33" s="4">
        <v>70</v>
      </c>
      <c r="K33" s="22">
        <v>85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6">
        <f t="shared" si="0"/>
        <v>31</v>
      </c>
      <c r="S33" s="1"/>
    </row>
    <row r="34" spans="2:19" ht="15.75" thickBot="1" x14ac:dyDescent="0.3">
      <c r="B34" s="6">
        <f t="shared" si="1"/>
        <v>26</v>
      </c>
      <c r="C34" s="27" t="s">
        <v>201</v>
      </c>
      <c r="D34" s="63" t="s">
        <v>44</v>
      </c>
      <c r="E34" s="63"/>
      <c r="F34" s="63"/>
      <c r="G34" s="63"/>
      <c r="H34" s="63"/>
      <c r="I34" s="63"/>
      <c r="J34" s="4" t="s">
        <v>49</v>
      </c>
      <c r="K34" s="22">
        <v>90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6">
        <f t="shared" si="0"/>
        <v>18</v>
      </c>
      <c r="S34" s="1"/>
    </row>
    <row r="35" spans="2:19" ht="15.75" thickBot="1" x14ac:dyDescent="0.3">
      <c r="B35" s="6">
        <f t="shared" si="1"/>
        <v>27</v>
      </c>
      <c r="C35" s="27" t="s">
        <v>47</v>
      </c>
      <c r="D35" s="63" t="s">
        <v>45</v>
      </c>
      <c r="E35" s="63"/>
      <c r="F35" s="63"/>
      <c r="G35" s="63"/>
      <c r="H35" s="63"/>
      <c r="I35" s="63"/>
      <c r="J35" s="4" t="s">
        <v>49</v>
      </c>
      <c r="K35" s="22">
        <v>85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6">
        <f t="shared" si="0"/>
        <v>17</v>
      </c>
      <c r="S35" s="1"/>
    </row>
    <row r="36" spans="2:19" ht="15.75" thickBot="1" x14ac:dyDescent="0.3">
      <c r="B36" s="6">
        <f t="shared" si="1"/>
        <v>28</v>
      </c>
      <c r="C36" s="27" t="s">
        <v>48</v>
      </c>
      <c r="D36" s="63" t="s">
        <v>46</v>
      </c>
      <c r="E36" s="63"/>
      <c r="F36" s="63"/>
      <c r="G36" s="63"/>
      <c r="H36" s="63"/>
      <c r="I36" s="63"/>
      <c r="J36" s="4" t="s">
        <v>49</v>
      </c>
      <c r="K36" s="22">
        <v>90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6">
        <f t="shared" si="0"/>
        <v>18</v>
      </c>
      <c r="S36" s="1"/>
    </row>
    <row r="37" spans="2:19" x14ac:dyDescent="0.25">
      <c r="B37" s="6">
        <f t="shared" si="1"/>
        <v>29</v>
      </c>
      <c r="C37" s="6"/>
      <c r="D37" s="53"/>
      <c r="E37" s="53"/>
      <c r="F37" s="53"/>
      <c r="G37" s="53"/>
      <c r="H37" s="53"/>
      <c r="I37" s="53"/>
      <c r="J37" s="4"/>
      <c r="K37" s="4">
        <f>AVERAGE(K9:K36)</f>
        <v>88.478260869565219</v>
      </c>
      <c r="L37" s="4"/>
      <c r="M37" s="4"/>
      <c r="N37" s="4"/>
      <c r="O37" s="4"/>
      <c r="P37" s="4"/>
      <c r="Q37" s="16"/>
    </row>
    <row r="38" spans="2:19" x14ac:dyDescent="0.25">
      <c r="B38" s="6">
        <f t="shared" si="1"/>
        <v>30</v>
      </c>
      <c r="C38" s="6"/>
      <c r="D38" s="53"/>
      <c r="E38" s="53"/>
      <c r="F38" s="53"/>
      <c r="G38" s="53"/>
      <c r="H38" s="53"/>
      <c r="I38" s="53"/>
      <c r="J38" s="4"/>
      <c r="K38" s="4"/>
      <c r="L38" s="4"/>
      <c r="M38" s="4"/>
      <c r="N38" s="4"/>
      <c r="O38" s="4"/>
      <c r="P38" s="4"/>
      <c r="Q38" s="16"/>
    </row>
    <row r="39" spans="2:19" x14ac:dyDescent="0.25">
      <c r="B39" s="6">
        <f t="shared" si="1"/>
        <v>31</v>
      </c>
      <c r="C39" s="6"/>
      <c r="D39" s="53"/>
      <c r="E39" s="53"/>
      <c r="F39" s="53"/>
      <c r="G39" s="53"/>
      <c r="H39" s="53"/>
      <c r="I39" s="53"/>
      <c r="J39" s="4"/>
      <c r="K39" s="4"/>
      <c r="L39" s="4"/>
      <c r="M39" s="4"/>
      <c r="N39" s="4"/>
      <c r="O39" s="4"/>
      <c r="P39" s="4"/>
      <c r="Q39" s="16"/>
    </row>
    <row r="40" spans="2:19" x14ac:dyDescent="0.25">
      <c r="B40" s="6">
        <f t="shared" si="1"/>
        <v>32</v>
      </c>
      <c r="C40" s="6"/>
      <c r="D40" s="53"/>
      <c r="E40" s="53"/>
      <c r="F40" s="53"/>
      <c r="G40" s="53"/>
      <c r="H40" s="53"/>
      <c r="I40" s="53"/>
      <c r="J40" s="4"/>
      <c r="K40" s="4"/>
      <c r="L40" s="4"/>
      <c r="M40" s="4"/>
      <c r="N40" s="4"/>
      <c r="O40" s="4"/>
      <c r="P40" s="4"/>
      <c r="Q40" s="16"/>
    </row>
    <row r="41" spans="2:19" x14ac:dyDescent="0.25">
      <c r="B41" s="6">
        <f t="shared" si="1"/>
        <v>33</v>
      </c>
      <c r="C41" s="6"/>
      <c r="D41" s="53"/>
      <c r="E41" s="53"/>
      <c r="F41" s="53"/>
      <c r="G41" s="53"/>
      <c r="H41" s="53"/>
      <c r="I41" s="53"/>
      <c r="J41" s="4"/>
      <c r="K41" s="4"/>
      <c r="L41" s="4"/>
      <c r="M41" s="4"/>
      <c r="N41" s="4"/>
      <c r="O41" s="4"/>
      <c r="P41" s="4"/>
      <c r="Q41" s="16"/>
    </row>
    <row r="42" spans="2:19" x14ac:dyDescent="0.25">
      <c r="B42" s="6">
        <f t="shared" si="1"/>
        <v>34</v>
      </c>
      <c r="C42" s="6"/>
      <c r="D42" s="53"/>
      <c r="E42" s="53"/>
      <c r="F42" s="53"/>
      <c r="G42" s="53"/>
      <c r="H42" s="53"/>
      <c r="I42" s="53"/>
      <c r="J42" s="4"/>
      <c r="K42" s="4"/>
      <c r="L42" s="4"/>
      <c r="M42" s="4"/>
      <c r="N42" s="4"/>
      <c r="O42" s="4"/>
      <c r="P42" s="4"/>
      <c r="Q42" s="16"/>
    </row>
    <row r="43" spans="2:19" x14ac:dyDescent="0.25">
      <c r="B43" s="6">
        <f t="shared" si="1"/>
        <v>35</v>
      </c>
      <c r="C43" s="6"/>
      <c r="D43" s="53"/>
      <c r="E43" s="53"/>
      <c r="F43" s="53"/>
      <c r="G43" s="53"/>
      <c r="H43" s="53"/>
      <c r="I43" s="53"/>
      <c r="J43" s="4"/>
      <c r="K43" s="4"/>
      <c r="L43" s="4"/>
      <c r="M43" s="4"/>
      <c r="N43" s="4"/>
      <c r="O43" s="4"/>
      <c r="P43" s="4"/>
      <c r="Q43" s="16"/>
    </row>
    <row r="44" spans="2:19" x14ac:dyDescent="0.25">
      <c r="B44" s="6">
        <f t="shared" si="1"/>
        <v>36</v>
      </c>
      <c r="C44" s="6"/>
      <c r="D44" s="53"/>
      <c r="E44" s="53"/>
      <c r="F44" s="53"/>
      <c r="G44" s="53"/>
      <c r="H44" s="53"/>
      <c r="I44" s="53"/>
      <c r="J44" s="4"/>
      <c r="K44" s="4"/>
      <c r="L44" s="4"/>
      <c r="M44" s="4"/>
      <c r="N44" s="4"/>
      <c r="O44" s="4"/>
      <c r="P44" s="4"/>
      <c r="Q44" s="16"/>
    </row>
    <row r="45" spans="2:19" x14ac:dyDescent="0.25">
      <c r="B45" s="6">
        <f t="shared" si="1"/>
        <v>37</v>
      </c>
      <c r="C45" s="6"/>
      <c r="D45" s="53"/>
      <c r="E45" s="53"/>
      <c r="F45" s="53"/>
      <c r="G45" s="53"/>
      <c r="H45" s="53"/>
      <c r="I45" s="53"/>
      <c r="J45" s="4"/>
      <c r="K45" s="4"/>
      <c r="L45" s="4"/>
      <c r="M45" s="4"/>
      <c r="N45" s="4"/>
      <c r="O45" s="4"/>
      <c r="P45" s="4"/>
      <c r="Q45" s="16"/>
    </row>
    <row r="46" spans="2:19" x14ac:dyDescent="0.25">
      <c r="B46" s="6">
        <f t="shared" si="1"/>
        <v>38</v>
      </c>
      <c r="C46" s="7"/>
      <c r="D46" s="53"/>
      <c r="E46" s="53"/>
      <c r="F46" s="53"/>
      <c r="G46" s="53"/>
      <c r="H46" s="53"/>
      <c r="I46" s="53"/>
      <c r="J46" s="4"/>
      <c r="K46" s="4"/>
      <c r="L46" s="4"/>
      <c r="M46" s="4"/>
      <c r="N46" s="4"/>
      <c r="O46" s="4"/>
      <c r="P46" s="4"/>
      <c r="Q46" s="16"/>
    </row>
    <row r="47" spans="2:19" x14ac:dyDescent="0.25">
      <c r="B47" s="6">
        <f t="shared" si="1"/>
        <v>39</v>
      </c>
      <c r="C47" s="7"/>
      <c r="D47" s="53"/>
      <c r="E47" s="53"/>
      <c r="F47" s="53"/>
      <c r="G47" s="53"/>
      <c r="H47" s="53"/>
      <c r="I47" s="53"/>
      <c r="J47" s="4"/>
      <c r="K47" s="4"/>
      <c r="L47" s="4"/>
      <c r="M47" s="4"/>
      <c r="N47" s="4"/>
      <c r="O47" s="4"/>
      <c r="P47" s="4"/>
      <c r="Q47" s="16"/>
    </row>
    <row r="48" spans="2:19" x14ac:dyDescent="0.25">
      <c r="B48" s="6">
        <f t="shared" si="1"/>
        <v>40</v>
      </c>
      <c r="C48" s="7"/>
      <c r="D48" s="53"/>
      <c r="E48" s="53"/>
      <c r="F48" s="53"/>
      <c r="G48" s="53"/>
      <c r="H48" s="53"/>
      <c r="I48" s="53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1"/>
        <v>41</v>
      </c>
      <c r="C49" s="7"/>
      <c r="D49" s="53"/>
      <c r="E49" s="53"/>
      <c r="F49" s="53"/>
      <c r="G49" s="53"/>
      <c r="H49" s="53"/>
      <c r="I49" s="53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1"/>
        <v>42</v>
      </c>
      <c r="C50" s="7"/>
      <c r="D50" s="53"/>
      <c r="E50" s="53"/>
      <c r="F50" s="53"/>
      <c r="G50" s="53"/>
      <c r="H50" s="53"/>
      <c r="I50" s="53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1"/>
        <v>43</v>
      </c>
      <c r="C51" s="7"/>
      <c r="D51" s="53"/>
      <c r="E51" s="53"/>
      <c r="F51" s="53"/>
      <c r="G51" s="53"/>
      <c r="H51" s="53"/>
      <c r="I51" s="53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>
        <f t="shared" si="1"/>
        <v>44</v>
      </c>
      <c r="C52" s="7"/>
      <c r="D52" s="53"/>
      <c r="E52" s="53"/>
      <c r="F52" s="53"/>
      <c r="G52" s="53"/>
      <c r="H52" s="53"/>
      <c r="I52" s="53"/>
      <c r="J52" s="4"/>
      <c r="K52" s="4"/>
      <c r="L52" s="4"/>
      <c r="M52" s="4"/>
      <c r="N52" s="4"/>
      <c r="O52" s="4"/>
      <c r="P52" s="4"/>
      <c r="Q52" s="16"/>
    </row>
    <row r="53" spans="2:17" x14ac:dyDescent="0.25">
      <c r="B53" s="6">
        <f t="shared" si="1"/>
        <v>45</v>
      </c>
      <c r="C53" s="7"/>
      <c r="D53" s="53"/>
      <c r="E53" s="53"/>
      <c r="F53" s="53"/>
      <c r="G53" s="53"/>
      <c r="H53" s="53"/>
      <c r="I53" s="53"/>
      <c r="J53" s="4"/>
      <c r="K53" s="4"/>
      <c r="L53" s="4"/>
      <c r="M53" s="4"/>
      <c r="N53" s="4"/>
      <c r="O53" s="4"/>
      <c r="P53" s="4"/>
      <c r="Q53" s="16"/>
    </row>
    <row r="54" spans="2:17" x14ac:dyDescent="0.25">
      <c r="B54" s="6">
        <f t="shared" si="1"/>
        <v>46</v>
      </c>
      <c r="C54" s="3"/>
      <c r="D54" s="54"/>
      <c r="E54" s="55"/>
      <c r="F54" s="55"/>
      <c r="G54" s="55"/>
      <c r="H54" s="55"/>
      <c r="I54" s="56"/>
      <c r="J54" s="3"/>
      <c r="K54" s="3"/>
      <c r="L54" s="3"/>
      <c r="M54" s="3"/>
      <c r="N54" s="3"/>
      <c r="O54" s="3"/>
      <c r="P54" s="3"/>
      <c r="Q54" s="16"/>
    </row>
    <row r="55" spans="2:17" x14ac:dyDescent="0.25">
      <c r="C55" s="40"/>
      <c r="D55" s="40"/>
      <c r="E55" s="1"/>
      <c r="H55" s="43" t="s">
        <v>19</v>
      </c>
      <c r="I55" s="43"/>
      <c r="J55" s="10">
        <f>COUNTIF(J9:J54,"&gt;=70")</f>
        <v>12</v>
      </c>
      <c r="K55" s="10">
        <v>23</v>
      </c>
      <c r="L55" s="10"/>
      <c r="M55" s="10"/>
      <c r="N55" s="10"/>
      <c r="O55" s="10"/>
      <c r="P55" s="10"/>
      <c r="Q55" s="14"/>
    </row>
    <row r="56" spans="2:17" x14ac:dyDescent="0.25">
      <c r="C56" s="40"/>
      <c r="D56" s="40"/>
      <c r="E56" s="8"/>
      <c r="H56" s="44" t="s">
        <v>20</v>
      </c>
      <c r="I56" s="44"/>
      <c r="J56" s="11">
        <v>16</v>
      </c>
      <c r="K56" s="11">
        <v>5</v>
      </c>
      <c r="L56" s="11"/>
      <c r="M56" s="11"/>
      <c r="N56" s="11"/>
      <c r="O56" s="11"/>
      <c r="P56" s="11"/>
      <c r="Q56" s="11"/>
    </row>
    <row r="57" spans="2:17" x14ac:dyDescent="0.25">
      <c r="C57" s="40"/>
      <c r="D57" s="40"/>
      <c r="E57" s="40"/>
      <c r="H57" s="44" t="s">
        <v>21</v>
      </c>
      <c r="I57" s="44"/>
      <c r="J57" s="11">
        <v>28</v>
      </c>
      <c r="K57" s="11">
        <v>28</v>
      </c>
      <c r="L57" s="11"/>
      <c r="M57" s="11"/>
      <c r="N57" s="11"/>
      <c r="O57" s="11"/>
      <c r="P57" s="11"/>
      <c r="Q57" s="11"/>
    </row>
    <row r="58" spans="2:17" x14ac:dyDescent="0.25">
      <c r="C58" s="40"/>
      <c r="D58" s="40"/>
      <c r="E58" s="1"/>
      <c r="H58" s="45" t="s">
        <v>16</v>
      </c>
      <c r="I58" s="45"/>
      <c r="J58" s="12">
        <f>J55/J57</f>
        <v>0.42857142857142855</v>
      </c>
      <c r="K58" s="13">
        <v>0.82</v>
      </c>
      <c r="L58" s="13"/>
      <c r="M58" s="13"/>
      <c r="N58" s="13"/>
      <c r="O58" s="13"/>
      <c r="P58" s="13"/>
      <c r="Q58" s="13"/>
    </row>
    <row r="59" spans="2:17" x14ac:dyDescent="0.25">
      <c r="C59" s="40"/>
      <c r="D59" s="40"/>
      <c r="E59" s="1"/>
      <c r="H59" s="45" t="s">
        <v>17</v>
      </c>
      <c r="I59" s="45"/>
      <c r="J59" s="12">
        <f>J56/J57</f>
        <v>0.5714285714285714</v>
      </c>
      <c r="K59" s="12">
        <v>0.18</v>
      </c>
      <c r="L59" s="13"/>
      <c r="M59" s="13"/>
      <c r="N59" s="13"/>
      <c r="O59" s="13"/>
      <c r="P59" s="13"/>
      <c r="Q59" s="13"/>
    </row>
    <row r="60" spans="2:17" x14ac:dyDescent="0.25">
      <c r="C60" s="40"/>
      <c r="D60" s="40"/>
      <c r="E60" s="8"/>
    </row>
    <row r="61" spans="2:17" x14ac:dyDescent="0.25">
      <c r="C61" s="1"/>
      <c r="D61" s="1"/>
      <c r="E61" s="8"/>
    </row>
    <row r="62" spans="2:17" x14ac:dyDescent="0.25">
      <c r="J62" s="46" t="s">
        <v>50</v>
      </c>
      <c r="K62" s="46"/>
      <c r="L62" s="46"/>
      <c r="M62" s="46"/>
      <c r="N62" s="46"/>
      <c r="O62" s="46"/>
      <c r="P62" s="46"/>
    </row>
    <row r="63" spans="2:17" x14ac:dyDescent="0.25">
      <c r="J63" s="39" t="s">
        <v>18</v>
      </c>
      <c r="K63" s="39"/>
      <c r="L63" s="39"/>
      <c r="M63" s="39"/>
      <c r="N63" s="39"/>
      <c r="O63" s="39"/>
      <c r="P63" s="39"/>
    </row>
  </sheetData>
  <mergeCells count="63">
    <mergeCell ref="C59:D59"/>
    <mergeCell ref="H59:I59"/>
    <mergeCell ref="C60:D60"/>
    <mergeCell ref="J62:P62"/>
    <mergeCell ref="J63:P63"/>
    <mergeCell ref="C56:D56"/>
    <mergeCell ref="H56:I56"/>
    <mergeCell ref="C57:E57"/>
    <mergeCell ref="H57:I57"/>
    <mergeCell ref="C58:D58"/>
    <mergeCell ref="H58:I58"/>
    <mergeCell ref="D51:I51"/>
    <mergeCell ref="D52:I52"/>
    <mergeCell ref="D53:I53"/>
    <mergeCell ref="D54:I54"/>
    <mergeCell ref="C55:D55"/>
    <mergeCell ref="H55:I55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24:I24"/>
    <mergeCell ref="D25:I25"/>
    <mergeCell ref="D26:I26"/>
    <mergeCell ref="D27:I27"/>
    <mergeCell ref="D38:I38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15:I15"/>
    <mergeCell ref="D16:I16"/>
    <mergeCell ref="D17:I17"/>
    <mergeCell ref="D19:I19"/>
    <mergeCell ref="D22:I22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57"/>
  <sheetViews>
    <sheetView topLeftCell="A11" zoomScale="80" zoomScaleNormal="80" workbookViewId="0">
      <selection activeCell="K30" sqref="K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1" x14ac:dyDescent="0.25">
      <c r="S1" s="1"/>
      <c r="T1" s="1"/>
      <c r="U1" s="1"/>
    </row>
    <row r="2" spans="2:21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  <c r="S2" s="1"/>
      <c r="T2" s="1"/>
      <c r="U2" s="1"/>
    </row>
    <row r="3" spans="2:21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  <c r="S3" s="1"/>
      <c r="T3" s="1"/>
      <c r="U3" s="1"/>
    </row>
    <row r="4" spans="2:21" x14ac:dyDescent="0.25">
      <c r="C4" t="s">
        <v>0</v>
      </c>
      <c r="D4" s="52" t="s">
        <v>218</v>
      </c>
      <c r="E4" s="52"/>
      <c r="F4" s="52"/>
      <c r="G4" s="52"/>
      <c r="I4" t="s">
        <v>1</v>
      </c>
      <c r="J4" s="49" t="s">
        <v>214</v>
      </c>
      <c r="K4" s="49"/>
      <c r="M4" t="s">
        <v>2</v>
      </c>
      <c r="N4" s="50">
        <v>45233</v>
      </c>
      <c r="O4" s="50"/>
      <c r="S4" s="1"/>
      <c r="T4" s="1"/>
      <c r="U4" s="1"/>
    </row>
    <row r="5" spans="2:21" ht="6.75" customHeight="1" x14ac:dyDescent="0.25">
      <c r="D5" s="5"/>
      <c r="E5" s="5"/>
      <c r="F5" s="5"/>
      <c r="G5" s="5"/>
      <c r="S5" s="1"/>
      <c r="T5" s="1"/>
      <c r="U5" s="1"/>
    </row>
    <row r="6" spans="2:21" x14ac:dyDescent="0.25">
      <c r="C6" t="s">
        <v>3</v>
      </c>
      <c r="D6" s="49" t="s">
        <v>101</v>
      </c>
      <c r="E6" s="49"/>
      <c r="F6" s="49"/>
      <c r="G6" s="49"/>
      <c r="I6" s="40" t="s">
        <v>22</v>
      </c>
      <c r="J6" s="40"/>
      <c r="K6" s="41" t="s">
        <v>50</v>
      </c>
      <c r="L6" s="41"/>
      <c r="M6" s="41"/>
      <c r="N6" s="41"/>
      <c r="O6" s="41"/>
      <c r="P6" s="41"/>
      <c r="S6" s="1"/>
      <c r="T6" s="1"/>
      <c r="U6" s="1"/>
    </row>
    <row r="7" spans="2:21" ht="11.25" customHeight="1" x14ac:dyDescent="0.25">
      <c r="S7" s="1"/>
      <c r="T7" s="1"/>
      <c r="U7" s="1"/>
    </row>
    <row r="8" spans="2:21" x14ac:dyDescent="0.25">
      <c r="B8" s="3" t="s">
        <v>4</v>
      </c>
      <c r="C8" s="29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</row>
    <row r="9" spans="2:21" x14ac:dyDescent="0.25">
      <c r="B9" s="28">
        <v>1</v>
      </c>
      <c r="C9" s="30" t="s">
        <v>177</v>
      </c>
      <c r="D9" s="65" t="s">
        <v>25</v>
      </c>
      <c r="E9" s="65"/>
      <c r="F9" s="65"/>
      <c r="G9" s="65"/>
      <c r="H9" s="65"/>
      <c r="I9" s="66"/>
      <c r="J9" s="4">
        <v>70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6">
        <f t="shared" ref="Q9:Q31" si="0">SUM(J9:N9)/5</f>
        <v>28</v>
      </c>
      <c r="S9" s="1"/>
      <c r="T9" s="1"/>
      <c r="U9" s="1"/>
    </row>
    <row r="10" spans="2:21" x14ac:dyDescent="0.25">
      <c r="B10" s="28">
        <f t="shared" ref="B10:B48" si="1">B9+1</f>
        <v>2</v>
      </c>
      <c r="C10" s="30" t="s">
        <v>178</v>
      </c>
      <c r="D10" s="65" t="s">
        <v>26</v>
      </c>
      <c r="E10" s="65"/>
      <c r="F10" s="65"/>
      <c r="G10" s="65"/>
      <c r="H10" s="65"/>
      <c r="I10" s="66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6">
        <f t="shared" si="0"/>
        <v>40</v>
      </c>
      <c r="S10" s="1"/>
      <c r="T10" s="1"/>
      <c r="U10" s="1"/>
    </row>
    <row r="11" spans="2:21" x14ac:dyDescent="0.25">
      <c r="B11" s="28">
        <f t="shared" si="1"/>
        <v>3</v>
      </c>
      <c r="C11" s="30" t="s">
        <v>179</v>
      </c>
      <c r="D11" s="65" t="s">
        <v>27</v>
      </c>
      <c r="E11" s="65"/>
      <c r="F11" s="65"/>
      <c r="G11" s="65"/>
      <c r="H11" s="65"/>
      <c r="I11" s="66"/>
      <c r="J11" s="4">
        <v>75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6">
        <f t="shared" si="0"/>
        <v>35</v>
      </c>
      <c r="S11" s="1"/>
      <c r="T11" s="1"/>
      <c r="U11" s="1"/>
    </row>
    <row r="12" spans="2:21" x14ac:dyDescent="0.25">
      <c r="B12" s="28">
        <f t="shared" si="1"/>
        <v>4</v>
      </c>
      <c r="C12" s="30" t="s">
        <v>180</v>
      </c>
      <c r="D12" t="s">
        <v>172</v>
      </c>
      <c r="E12" s="25"/>
      <c r="F12" s="25"/>
      <c r="G12" s="25"/>
      <c r="H12" s="25"/>
      <c r="I12" s="25"/>
      <c r="J12" s="4">
        <v>70</v>
      </c>
      <c r="K12" s="4">
        <v>75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6">
        <f t="shared" si="0"/>
        <v>29</v>
      </c>
      <c r="S12" s="1"/>
      <c r="T12" s="1"/>
      <c r="U12" s="1"/>
    </row>
    <row r="13" spans="2:21" x14ac:dyDescent="0.25">
      <c r="B13" s="28">
        <v>5</v>
      </c>
      <c r="C13" s="30" t="s">
        <v>210</v>
      </c>
      <c r="D13" t="s">
        <v>30</v>
      </c>
      <c r="E13" s="34"/>
      <c r="F13" s="34"/>
      <c r="G13" s="34"/>
      <c r="H13" s="34"/>
      <c r="I13" s="35"/>
      <c r="J13" s="4">
        <v>75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6">
        <f t="shared" si="0"/>
        <v>29</v>
      </c>
      <c r="S13" s="1"/>
      <c r="T13" s="1"/>
      <c r="U13" s="1"/>
    </row>
    <row r="14" spans="2:21" x14ac:dyDescent="0.25">
      <c r="B14" s="28">
        <v>6</v>
      </c>
      <c r="C14" t="s">
        <v>211</v>
      </c>
      <c r="D14" t="s">
        <v>212</v>
      </c>
      <c r="E14" s="34"/>
      <c r="F14" s="34"/>
      <c r="G14" s="34"/>
      <c r="H14" s="34"/>
      <c r="I14" s="35"/>
      <c r="J14" s="4" t="s">
        <v>49</v>
      </c>
      <c r="K14" s="4" t="s">
        <v>49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6">
        <f t="shared" si="0"/>
        <v>0</v>
      </c>
      <c r="S14" s="1"/>
      <c r="T14" s="1" t="s">
        <v>219</v>
      </c>
      <c r="U14" s="1"/>
    </row>
    <row r="15" spans="2:21" x14ac:dyDescent="0.25">
      <c r="B15" s="28">
        <v>7</v>
      </c>
      <c r="C15" s="30" t="s">
        <v>184</v>
      </c>
      <c r="D15" s="65" t="s">
        <v>31</v>
      </c>
      <c r="E15" s="65"/>
      <c r="F15" s="65"/>
      <c r="G15" s="65"/>
      <c r="H15" s="65"/>
      <c r="I15" s="66"/>
      <c r="J15" s="4" t="s">
        <v>49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6">
        <f t="shared" si="0"/>
        <v>20</v>
      </c>
    </row>
    <row r="16" spans="2:21" x14ac:dyDescent="0.25">
      <c r="B16" s="28">
        <v>8</v>
      </c>
      <c r="C16" s="30" t="s">
        <v>186</v>
      </c>
      <c r="D16" s="65" t="s">
        <v>32</v>
      </c>
      <c r="E16" s="65"/>
      <c r="F16" s="65"/>
      <c r="G16" s="65"/>
      <c r="H16" s="65"/>
      <c r="I16" s="66"/>
      <c r="J16" s="4">
        <v>70</v>
      </c>
      <c r="K16" s="4">
        <v>85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6">
        <f t="shared" si="0"/>
        <v>31</v>
      </c>
    </row>
    <row r="17" spans="2:17" x14ac:dyDescent="0.25">
      <c r="B17" s="28">
        <f t="shared" si="1"/>
        <v>9</v>
      </c>
      <c r="C17" s="30" t="s">
        <v>187</v>
      </c>
      <c r="D17" t="s">
        <v>174</v>
      </c>
      <c r="E17" s="25"/>
      <c r="F17" s="25"/>
      <c r="G17" s="25"/>
      <c r="H17" s="25"/>
      <c r="I17" s="25"/>
      <c r="J17" s="4" t="s">
        <v>49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6">
        <f t="shared" si="0"/>
        <v>14</v>
      </c>
    </row>
    <row r="18" spans="2:17" x14ac:dyDescent="0.25">
      <c r="B18" s="28">
        <f t="shared" si="1"/>
        <v>10</v>
      </c>
      <c r="C18" s="30" t="s">
        <v>188</v>
      </c>
      <c r="D18" t="s">
        <v>175</v>
      </c>
      <c r="E18" s="25"/>
      <c r="F18" s="25"/>
      <c r="G18" s="25"/>
      <c r="H18" s="25"/>
      <c r="I18" s="25"/>
      <c r="J18" s="4" t="s">
        <v>49</v>
      </c>
      <c r="K18" s="4" t="s">
        <v>49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6">
        <f t="shared" si="0"/>
        <v>0</v>
      </c>
    </row>
    <row r="19" spans="2:17" x14ac:dyDescent="0.25">
      <c r="B19" s="28">
        <f t="shared" si="1"/>
        <v>11</v>
      </c>
      <c r="C19" s="30" t="s">
        <v>189</v>
      </c>
      <c r="D19" s="65" t="s">
        <v>33</v>
      </c>
      <c r="E19" s="65"/>
      <c r="F19" s="65"/>
      <c r="G19" s="65"/>
      <c r="H19" s="65"/>
      <c r="I19" s="66"/>
      <c r="J19" s="4" t="s">
        <v>49</v>
      </c>
      <c r="K19" s="4" t="s">
        <v>49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6">
        <f t="shared" si="0"/>
        <v>0</v>
      </c>
    </row>
    <row r="20" spans="2:17" x14ac:dyDescent="0.25">
      <c r="B20" s="28">
        <v>12</v>
      </c>
      <c r="C20" s="30" t="s">
        <v>191</v>
      </c>
      <c r="D20" s="65" t="s">
        <v>34</v>
      </c>
      <c r="E20" s="65"/>
      <c r="F20" s="65"/>
      <c r="G20" s="65"/>
      <c r="H20" s="65"/>
      <c r="I20" s="66"/>
      <c r="J20" s="4">
        <v>90</v>
      </c>
      <c r="K20" s="4">
        <v>85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6">
        <f t="shared" si="0"/>
        <v>35</v>
      </c>
    </row>
    <row r="21" spans="2:17" x14ac:dyDescent="0.25">
      <c r="B21" s="28">
        <v>13</v>
      </c>
      <c r="C21" s="30" t="s">
        <v>193</v>
      </c>
      <c r="D21" s="65" t="s">
        <v>36</v>
      </c>
      <c r="E21" s="65"/>
      <c r="F21" s="65"/>
      <c r="G21" s="65"/>
      <c r="H21" s="65"/>
      <c r="I21" s="66"/>
      <c r="J21" s="4">
        <v>70</v>
      </c>
      <c r="K21" s="4">
        <v>70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6">
        <f t="shared" si="0"/>
        <v>28</v>
      </c>
    </row>
    <row r="22" spans="2:17" x14ac:dyDescent="0.25">
      <c r="B22" s="28">
        <f t="shared" si="1"/>
        <v>14</v>
      </c>
      <c r="C22" s="30" t="s">
        <v>194</v>
      </c>
      <c r="D22" s="65" t="s">
        <v>37</v>
      </c>
      <c r="E22" s="65"/>
      <c r="F22" s="65"/>
      <c r="G22" s="65"/>
      <c r="H22" s="65"/>
      <c r="I22" s="66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6">
        <f t="shared" si="0"/>
        <v>40</v>
      </c>
    </row>
    <row r="23" spans="2:17" x14ac:dyDescent="0.25">
      <c r="B23" s="28">
        <f t="shared" si="1"/>
        <v>15</v>
      </c>
      <c r="C23" s="30" t="s">
        <v>195</v>
      </c>
      <c r="D23" s="65" t="s">
        <v>38</v>
      </c>
      <c r="E23" s="65"/>
      <c r="F23" s="65"/>
      <c r="G23" s="65"/>
      <c r="H23" s="65"/>
      <c r="I23" s="66"/>
      <c r="J23" s="4">
        <v>75</v>
      </c>
      <c r="K23" s="4">
        <v>95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6">
        <f t="shared" si="0"/>
        <v>34</v>
      </c>
    </row>
    <row r="24" spans="2:17" x14ac:dyDescent="0.25">
      <c r="B24" s="28">
        <f t="shared" si="1"/>
        <v>16</v>
      </c>
      <c r="C24" s="30" t="s">
        <v>196</v>
      </c>
      <c r="D24" s="65" t="s">
        <v>39</v>
      </c>
      <c r="E24" s="65"/>
      <c r="F24" s="65"/>
      <c r="G24" s="65"/>
      <c r="H24" s="65"/>
      <c r="I24" s="66"/>
      <c r="J24" s="4">
        <v>85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6">
        <f t="shared" si="0"/>
        <v>35</v>
      </c>
    </row>
    <row r="25" spans="2:17" x14ac:dyDescent="0.25">
      <c r="B25" s="28">
        <f t="shared" si="1"/>
        <v>17</v>
      </c>
      <c r="C25" s="30" t="s">
        <v>197</v>
      </c>
      <c r="D25" s="65" t="s">
        <v>40</v>
      </c>
      <c r="E25" s="65"/>
      <c r="F25" s="65"/>
      <c r="G25" s="65"/>
      <c r="H25" s="65"/>
      <c r="I25" s="66"/>
      <c r="J25" s="4">
        <v>80</v>
      </c>
      <c r="K25" s="4">
        <v>95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6">
        <f t="shared" si="0"/>
        <v>35</v>
      </c>
    </row>
    <row r="26" spans="2:17" x14ac:dyDescent="0.25">
      <c r="B26" s="28">
        <f t="shared" si="1"/>
        <v>18</v>
      </c>
      <c r="C26" s="30" t="s">
        <v>198</v>
      </c>
      <c r="D26" s="65" t="s">
        <v>41</v>
      </c>
      <c r="E26" s="65"/>
      <c r="F26" s="65"/>
      <c r="G26" s="65"/>
      <c r="H26" s="65"/>
      <c r="I26" s="66"/>
      <c r="J26" s="4">
        <v>80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6">
        <f t="shared" si="0"/>
        <v>30</v>
      </c>
    </row>
    <row r="27" spans="2:17" x14ac:dyDescent="0.25">
      <c r="B27" s="28">
        <f t="shared" si="1"/>
        <v>19</v>
      </c>
      <c r="C27" s="30" t="s">
        <v>199</v>
      </c>
      <c r="D27" s="65" t="s">
        <v>42</v>
      </c>
      <c r="E27" s="65"/>
      <c r="F27" s="65"/>
      <c r="G27" s="65"/>
      <c r="H27" s="65"/>
      <c r="I27" s="66"/>
      <c r="J27" s="4">
        <v>75</v>
      </c>
      <c r="K27" s="4">
        <v>95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6">
        <f t="shared" si="0"/>
        <v>34</v>
      </c>
    </row>
    <row r="28" spans="2:17" x14ac:dyDescent="0.25">
      <c r="B28" s="28">
        <f t="shared" si="1"/>
        <v>20</v>
      </c>
      <c r="C28" s="30" t="s">
        <v>200</v>
      </c>
      <c r="D28" s="65" t="s">
        <v>43</v>
      </c>
      <c r="E28" s="65"/>
      <c r="F28" s="65"/>
      <c r="G28" s="65"/>
      <c r="H28" s="65"/>
      <c r="I28" s="66"/>
      <c r="J28" s="4" t="s">
        <v>49</v>
      </c>
      <c r="K28" s="4">
        <v>75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6">
        <f t="shared" si="0"/>
        <v>15</v>
      </c>
    </row>
    <row r="29" spans="2:17" x14ac:dyDescent="0.25">
      <c r="B29" s="28">
        <f t="shared" si="1"/>
        <v>21</v>
      </c>
      <c r="C29" s="30" t="s">
        <v>201</v>
      </c>
      <c r="D29" s="65" t="s">
        <v>44</v>
      </c>
      <c r="E29" s="65"/>
      <c r="F29" s="65"/>
      <c r="G29" s="65"/>
      <c r="H29" s="65"/>
      <c r="I29" s="66"/>
      <c r="J29" s="4">
        <v>80</v>
      </c>
      <c r="K29" s="4">
        <v>90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6">
        <f t="shared" si="0"/>
        <v>34</v>
      </c>
    </row>
    <row r="30" spans="2:17" x14ac:dyDescent="0.25">
      <c r="B30" s="28">
        <f t="shared" si="1"/>
        <v>22</v>
      </c>
      <c r="C30" s="30" t="s">
        <v>47</v>
      </c>
      <c r="D30" s="65" t="s">
        <v>45</v>
      </c>
      <c r="E30" s="65"/>
      <c r="F30" s="65"/>
      <c r="G30" s="65"/>
      <c r="H30" s="65"/>
      <c r="I30" s="66"/>
      <c r="J30" s="4">
        <v>75</v>
      </c>
      <c r="K30" s="4">
        <v>95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6">
        <f t="shared" si="0"/>
        <v>34</v>
      </c>
    </row>
    <row r="31" spans="2:17" x14ac:dyDescent="0.25">
      <c r="B31" s="28">
        <f t="shared" si="1"/>
        <v>23</v>
      </c>
      <c r="C31" s="30" t="s">
        <v>48</v>
      </c>
      <c r="D31" s="65" t="s">
        <v>46</v>
      </c>
      <c r="E31" s="65"/>
      <c r="F31" s="65"/>
      <c r="G31" s="65"/>
      <c r="H31" s="65"/>
      <c r="I31" s="66"/>
      <c r="J31" s="4">
        <v>90</v>
      </c>
      <c r="K31" s="4">
        <v>85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6">
        <f t="shared" si="0"/>
        <v>35</v>
      </c>
    </row>
    <row r="32" spans="2:17" x14ac:dyDescent="0.25">
      <c r="B32" s="6">
        <f t="shared" si="1"/>
        <v>24</v>
      </c>
      <c r="C32" s="37"/>
      <c r="D32" s="53"/>
      <c r="E32" s="53"/>
      <c r="F32" s="53"/>
      <c r="G32" s="53"/>
      <c r="H32" s="53"/>
      <c r="I32" s="53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6">
        <f t="shared" si="1"/>
        <v>25</v>
      </c>
      <c r="C33" s="6"/>
      <c r="D33" s="53"/>
      <c r="E33" s="53"/>
      <c r="F33" s="53"/>
      <c r="G33" s="53"/>
      <c r="H33" s="53"/>
      <c r="I33" s="53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6">
        <f t="shared" si="1"/>
        <v>26</v>
      </c>
      <c r="C34" s="6"/>
      <c r="D34" s="53"/>
      <c r="E34" s="53"/>
      <c r="F34" s="53"/>
      <c r="G34" s="53"/>
      <c r="H34" s="53"/>
      <c r="I34" s="53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1"/>
        <v>27</v>
      </c>
      <c r="C35" s="6"/>
      <c r="D35" s="53"/>
      <c r="E35" s="53"/>
      <c r="F35" s="53"/>
      <c r="G35" s="53"/>
      <c r="H35" s="53"/>
      <c r="I35" s="53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1"/>
        <v>28</v>
      </c>
      <c r="C36" s="6"/>
      <c r="D36" s="53"/>
      <c r="E36" s="53"/>
      <c r="F36" s="53"/>
      <c r="G36" s="53"/>
      <c r="H36" s="53"/>
      <c r="I36" s="53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1"/>
        <v>29</v>
      </c>
      <c r="C37" s="6"/>
      <c r="D37" s="53"/>
      <c r="E37" s="53"/>
      <c r="F37" s="53"/>
      <c r="G37" s="53"/>
      <c r="H37" s="53"/>
      <c r="I37" s="53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1"/>
        <v>30</v>
      </c>
      <c r="C38" s="6"/>
      <c r="D38" s="53"/>
      <c r="E38" s="53"/>
      <c r="F38" s="53"/>
      <c r="G38" s="53"/>
      <c r="H38" s="53"/>
      <c r="I38" s="53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1"/>
        <v>31</v>
      </c>
      <c r="C39" s="6"/>
      <c r="D39" s="53"/>
      <c r="E39" s="53"/>
      <c r="F39" s="53"/>
      <c r="G39" s="53"/>
      <c r="H39" s="53"/>
      <c r="I39" s="53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1"/>
        <v>32</v>
      </c>
      <c r="C40" s="7"/>
      <c r="D40" s="53"/>
      <c r="E40" s="53"/>
      <c r="F40" s="53"/>
      <c r="G40" s="53"/>
      <c r="H40" s="53"/>
      <c r="I40" s="53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1"/>
        <v>33</v>
      </c>
      <c r="C41" s="7"/>
      <c r="D41" s="53"/>
      <c r="E41" s="53"/>
      <c r="F41" s="53"/>
      <c r="G41" s="53"/>
      <c r="H41" s="53"/>
      <c r="I41" s="53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1"/>
        <v>34</v>
      </c>
      <c r="C42" s="7"/>
      <c r="D42" s="53"/>
      <c r="E42" s="53"/>
      <c r="F42" s="53"/>
      <c r="G42" s="53"/>
      <c r="H42" s="53"/>
      <c r="I42" s="53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1"/>
        <v>35</v>
      </c>
      <c r="C43" s="7"/>
      <c r="D43" s="53"/>
      <c r="E43" s="53"/>
      <c r="F43" s="53"/>
      <c r="G43" s="53"/>
      <c r="H43" s="53"/>
      <c r="I43" s="53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1"/>
        <v>36</v>
      </c>
      <c r="C44" s="7"/>
      <c r="D44" s="53"/>
      <c r="E44" s="53"/>
      <c r="F44" s="53"/>
      <c r="G44" s="53"/>
      <c r="H44" s="53"/>
      <c r="I44" s="53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1"/>
        <v>37</v>
      </c>
      <c r="C45" s="7"/>
      <c r="D45" s="53"/>
      <c r="E45" s="53"/>
      <c r="F45" s="53"/>
      <c r="G45" s="53"/>
      <c r="H45" s="53"/>
      <c r="I45" s="53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1"/>
        <v>38</v>
      </c>
      <c r="C46" s="7"/>
      <c r="D46" s="53"/>
      <c r="E46" s="53"/>
      <c r="F46" s="53"/>
      <c r="G46" s="53"/>
      <c r="H46" s="53"/>
      <c r="I46" s="53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1"/>
        <v>39</v>
      </c>
      <c r="C47" s="7"/>
      <c r="D47" s="53"/>
      <c r="E47" s="53"/>
      <c r="F47" s="53"/>
      <c r="G47" s="53"/>
      <c r="H47" s="53"/>
      <c r="I47" s="53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1"/>
        <v>40</v>
      </c>
      <c r="C48" s="3"/>
      <c r="D48" s="54"/>
      <c r="E48" s="55"/>
      <c r="F48" s="55"/>
      <c r="G48" s="55"/>
      <c r="H48" s="55"/>
      <c r="I48" s="56"/>
      <c r="J48" s="3"/>
      <c r="K48" s="3"/>
      <c r="L48" s="3"/>
      <c r="M48" s="3"/>
      <c r="N48" s="3"/>
      <c r="O48" s="3"/>
      <c r="P48" s="3"/>
      <c r="Q48" s="16"/>
    </row>
    <row r="49" spans="3:17" x14ac:dyDescent="0.25">
      <c r="C49" s="40"/>
      <c r="D49" s="40"/>
      <c r="E49" s="1"/>
      <c r="H49" s="43" t="s">
        <v>19</v>
      </c>
      <c r="I49" s="43"/>
      <c r="J49" s="10">
        <v>17</v>
      </c>
      <c r="K49" s="10">
        <v>20</v>
      </c>
      <c r="L49" s="10"/>
      <c r="M49" s="10"/>
      <c r="N49" s="10"/>
      <c r="O49" s="10"/>
      <c r="P49" s="10"/>
      <c r="Q49" s="14"/>
    </row>
    <row r="50" spans="3:17" x14ac:dyDescent="0.25">
      <c r="C50" s="40"/>
      <c r="D50" s="40"/>
      <c r="E50" s="8"/>
      <c r="H50" s="44" t="s">
        <v>20</v>
      </c>
      <c r="I50" s="44"/>
      <c r="J50" s="11">
        <v>6</v>
      </c>
      <c r="K50" s="11">
        <v>3</v>
      </c>
      <c r="L50" s="11"/>
      <c r="M50" s="11"/>
      <c r="N50" s="11"/>
      <c r="O50" s="11"/>
      <c r="P50" s="11"/>
      <c r="Q50" s="11"/>
    </row>
    <row r="51" spans="3:17" x14ac:dyDescent="0.25">
      <c r="C51" s="40"/>
      <c r="D51" s="40"/>
      <c r="E51" s="40"/>
      <c r="H51" s="44" t="s">
        <v>21</v>
      </c>
      <c r="I51" s="44"/>
      <c r="J51" s="11">
        <f>J49+J50</f>
        <v>23</v>
      </c>
      <c r="K51" s="11">
        <v>23</v>
      </c>
      <c r="L51" s="11"/>
      <c r="M51" s="11"/>
      <c r="N51" s="11"/>
      <c r="O51" s="11"/>
      <c r="P51" s="11"/>
      <c r="Q51" s="11"/>
    </row>
    <row r="52" spans="3:17" x14ac:dyDescent="0.25">
      <c r="C52" s="40"/>
      <c r="D52" s="40"/>
      <c r="E52" s="1"/>
      <c r="H52" s="45" t="s">
        <v>16</v>
      </c>
      <c r="I52" s="45"/>
      <c r="J52" s="12">
        <f>J49/J51</f>
        <v>0.73913043478260865</v>
      </c>
      <c r="K52" s="13">
        <v>0.87</v>
      </c>
      <c r="L52" s="13"/>
      <c r="M52" s="13"/>
      <c r="N52" s="13"/>
      <c r="O52" s="13"/>
      <c r="P52" s="13"/>
      <c r="Q52" s="13"/>
    </row>
    <row r="53" spans="3:17" x14ac:dyDescent="0.25">
      <c r="C53" s="40"/>
      <c r="D53" s="40"/>
      <c r="E53" s="1"/>
      <c r="H53" s="45" t="s">
        <v>17</v>
      </c>
      <c r="I53" s="45"/>
      <c r="J53" s="12">
        <f>J50/J51</f>
        <v>0.2608695652173913</v>
      </c>
      <c r="K53" s="12">
        <v>0.13</v>
      </c>
      <c r="L53" s="13"/>
      <c r="M53" s="13"/>
      <c r="N53" s="13"/>
      <c r="O53" s="13"/>
      <c r="P53" s="13"/>
      <c r="Q53" s="13"/>
    </row>
    <row r="54" spans="3:17" x14ac:dyDescent="0.25">
      <c r="C54" s="40"/>
      <c r="D54" s="40"/>
      <c r="E54" s="8"/>
    </row>
    <row r="55" spans="3:17" x14ac:dyDescent="0.25">
      <c r="C55" s="1"/>
      <c r="D55" s="1"/>
      <c r="E55" s="8"/>
    </row>
    <row r="56" spans="3:17" x14ac:dyDescent="0.25">
      <c r="J56" s="46" t="s">
        <v>50</v>
      </c>
      <c r="K56" s="46"/>
      <c r="L56" s="46"/>
      <c r="M56" s="46"/>
      <c r="N56" s="46"/>
      <c r="O56" s="46"/>
      <c r="P56" s="46"/>
    </row>
    <row r="57" spans="3:17" x14ac:dyDescent="0.25">
      <c r="J57" s="39" t="s">
        <v>18</v>
      </c>
      <c r="K57" s="39"/>
      <c r="L57" s="39"/>
      <c r="M57" s="39"/>
      <c r="N57" s="39"/>
      <c r="O57" s="39"/>
      <c r="P57" s="39"/>
    </row>
  </sheetData>
  <mergeCells count="57">
    <mergeCell ref="C53:D53"/>
    <mergeCell ref="H53:I53"/>
    <mergeCell ref="C54:D54"/>
    <mergeCell ref="J56:P56"/>
    <mergeCell ref="J57:P57"/>
    <mergeCell ref="C50:D50"/>
    <mergeCell ref="H50:I50"/>
    <mergeCell ref="C51:E51"/>
    <mergeCell ref="H51:I51"/>
    <mergeCell ref="C52:D52"/>
    <mergeCell ref="H52:I52"/>
    <mergeCell ref="D45:I45"/>
    <mergeCell ref="D46:I46"/>
    <mergeCell ref="D47:I47"/>
    <mergeCell ref="D48:I48"/>
    <mergeCell ref="C49:D49"/>
    <mergeCell ref="H49:I49"/>
    <mergeCell ref="D44:I44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20:I20"/>
    <mergeCell ref="D32:I32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10:I10"/>
    <mergeCell ref="D11:I11"/>
    <mergeCell ref="D15:I15"/>
    <mergeCell ref="D16:I16"/>
    <mergeCell ref="D19:I19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CALCULO DIFERNCIAL 106-A</vt:lpstr>
      <vt:lpstr>TERMODINAMICA</vt:lpstr>
      <vt:lpstr>FENOMENOS DE TRANSPORTE</vt:lpstr>
      <vt:lpstr>FISICOQUIMICA II.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Manuel Montoya Nafa</cp:lastModifiedBy>
  <cp:lastPrinted>2023-07-04T22:20:18Z</cp:lastPrinted>
  <dcterms:created xsi:type="dcterms:W3CDTF">2023-03-14T19:16:59Z</dcterms:created>
  <dcterms:modified xsi:type="dcterms:W3CDTF">2023-11-05T01:37:11Z</dcterms:modified>
</cp:coreProperties>
</file>