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2024\EMANUEL\"/>
    </mc:Choice>
  </mc:AlternateContent>
  <xr:revisionPtr revIDLastSave="0" documentId="8_{ADC17607-6EF7-4F00-B16B-1B6EF014F9D1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E14" i="25"/>
  <c r="A19" i="24"/>
  <c r="A18" i="24"/>
  <c r="A17" i="24"/>
  <c r="A16" i="24"/>
  <c r="A15" i="24"/>
  <c r="A14" i="24"/>
  <c r="A19" i="22" l="1"/>
  <c r="A18" i="22"/>
  <c r="A17" i="22"/>
  <c r="A16" i="22"/>
  <c r="A15" i="22"/>
  <c r="A14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D19" i="24"/>
  <c r="I18" i="24"/>
  <c r="D18" i="24"/>
  <c r="I17" i="24"/>
  <c r="D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D15" i="22"/>
  <c r="D16" i="22"/>
  <c r="I16" i="22"/>
  <c r="D17" i="22"/>
  <c r="L17" i="22"/>
  <c r="L18" i="22"/>
  <c r="C14" i="22"/>
  <c r="D14" i="22"/>
  <c r="E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L19" i="22"/>
  <c r="I19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L16" i="22"/>
  <c r="I20" i="22"/>
  <c r="I17" i="25"/>
  <c r="J17" i="25" s="1"/>
  <c r="H17" i="25"/>
  <c r="I20" i="25"/>
  <c r="I23" i="25"/>
  <c r="I26" i="25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<sst xmlns="http://schemas.openxmlformats.org/spreadsheetml/2006/main" count="209" uniqueCount="50">
  <si>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</si>
  <si>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</si>
  <si>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</si>
  <si>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</si>
  <si>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</si>
  <si>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</si>
  <si>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</si>
  <si>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</si>
  <si>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</si>
  <si>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</si>
  <si>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</si>
  <si>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</si>
  <si>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</si>
  <si>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</si>
  <si>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</si>
  <si>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</si>
  <si>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</si>
  <si>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</si>
  <si>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</si>
  <si>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</si>
  <si>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</si>
  <si>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</si>
  <si>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</si>
  <si>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</si>
  <si>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</si>
  <si>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</si>
  <si>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</si>
  <si>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</si>
  <si>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</si>
  <si>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</si>
  <si>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</si>
  <si>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</si>
  <si>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L.C. EMMANUEL MENDOZA CANELA</t>
  </si>
  <si>
    <t>SEPTIEMBRE 2023 - ENERO 2024</t>
  </si>
  <si>
    <t>COMPORTAMIENTO ORGANIZACIONAL</t>
  </si>
  <si>
    <t>CONTABILIDAD GERENCIAL</t>
  </si>
  <si>
    <t>GESTION ESTRATEGICA DE CAPITAL HUMANO II</t>
  </si>
  <si>
    <t>DIAGNOSTICO Y EVALUACION EMPRESARIAL</t>
  </si>
  <si>
    <t>S/E</t>
  </si>
  <si>
    <t>305 A</t>
  </si>
  <si>
    <t>305 B</t>
  </si>
  <si>
    <t>505 A</t>
  </si>
  <si>
    <t>705 A</t>
  </si>
  <si>
    <t>DLADM</t>
  </si>
  <si>
    <t>II</t>
  </si>
  <si>
    <t>III</t>
  </si>
  <si>
    <t>IV</t>
  </si>
  <si>
    <t>V</t>
  </si>
  <si>
    <t>T</t>
  </si>
  <si>
    <t>L.C.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</si>
</sst>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K37" sqref="K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43</v>
      </c>
      <c r="E14" s="9"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8" t="s">
        <v>35</v>
      </c>
      <c r="B15" s="9" t="s">
        <v>38</v>
      </c>
      <c r="C15" s="9" t="s">
        <v>40</v>
      </c>
      <c r="D15" s="9" t="s">
        <v>43</v>
      </c>
      <c r="E15" s="9">
        <v>32</v>
      </c>
      <c r="F15" s="9"/>
      <c r="G15" s="9"/>
      <c r="H15" s="10"/>
      <c r="I15" s="9">
        <f t="shared" si="0"/>
        <v>32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8" t="s">
        <v>36</v>
      </c>
      <c r="B16" s="9" t="s">
        <v>21</v>
      </c>
      <c r="C16" s="9" t="s">
        <v>41</v>
      </c>
      <c r="D16" s="9" t="s">
        <v>43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0.66</v>
      </c>
    </row>
    <row r="17" spans="1:14" s="11" customFormat="1" ht="25" x14ac:dyDescent="0.25">
      <c r="A17" s="8" t="s">
        <v>37</v>
      </c>
      <c r="B17" s="9" t="s">
        <v>21</v>
      </c>
      <c r="C17" s="9" t="s">
        <v>42</v>
      </c>
      <c r="D17" s="9" t="s">
        <v>43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0.75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31</v>
      </c>
      <c r="G28" s="17">
        <f>SUM(G14:G27)</f>
        <v>0</v>
      </c>
      <c r="H28" s="18">
        <f>SUM(F28:G28)/E28</f>
        <v>0.33333333333333331</v>
      </c>
      <c r="I28" s="17">
        <f t="shared" si="0"/>
        <v>62</v>
      </c>
      <c r="J28" s="18">
        <f t="shared" ref="J28" si="2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0.70500000000000007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EMMANUEL MENDOZA CANELA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2023 - ENERO 2024</v>
      </c>
      <c r="M8" s="28"/>
      <c r="N8" s="28"/>
    </row>
    <row r="10" spans="1:14" ht="13" x14ac:dyDescent="0.3">
      <c r="A10" s="4" t="s">
        <v>8</v>
      </c>
      <c r="B10" s="28" t="str">
        <f>'1'!B10</f>
        <v>L.C. EMMANUEL MENDOZA CANELA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21</v>
      </c>
      <c r="C14" s="9" t="str">
        <f>'1'!C14</f>
        <v>305 A</v>
      </c>
      <c r="D14" s="9" t="str">
        <f>'1'!D14</f>
        <v>DLADM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0.9</v>
      </c>
    </row>
    <row r="15" spans="1:14" s="11" customFormat="1" x14ac:dyDescent="0.25">
      <c r="A15" s="9" t="str">
        <f>A14</f>
        <v>COMPORTAMIENTO ORGANIZACIONAL</v>
      </c>
      <c r="B15" s="9" t="s">
        <v>44</v>
      </c>
      <c r="C15" s="9" t="s">
        <v>39</v>
      </c>
      <c r="D15" s="9" t="str">
        <f>'1'!D15</f>
        <v>DLADM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</v>
      </c>
    </row>
    <row r="16" spans="1:14" s="11" customFormat="1" x14ac:dyDescent="0.25">
      <c r="A16" s="9" t="str">
        <f>'1'!A15</f>
        <v>CONTABILIDAD GERENCIAL</v>
      </c>
      <c r="B16" s="9" t="s">
        <v>21</v>
      </c>
      <c r="C16" s="9" t="s">
        <v>40</v>
      </c>
      <c r="D16" s="9" t="str">
        <f>'1'!D16</f>
        <v>DLADM</v>
      </c>
      <c r="E16" s="9"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0.34</v>
      </c>
    </row>
    <row r="17" spans="1:14" s="11" customFormat="1" x14ac:dyDescent="0.25">
      <c r="A17" s="9" t="str">
        <f>A16</f>
        <v>CONTABILIDAD GERENCIAL</v>
      </c>
      <c r="B17" s="9" t="s">
        <v>44</v>
      </c>
      <c r="C17" s="9" t="s">
        <v>40</v>
      </c>
      <c r="D17" s="9" t="str">
        <f>'1'!D17</f>
        <v>DLADM</v>
      </c>
      <c r="E17" s="9">
        <v>32</v>
      </c>
      <c r="F17" s="9">
        <v>32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</v>
      </c>
      <c r="N17" s="15">
        <v>0.43</v>
      </c>
    </row>
    <row r="18" spans="1:14" s="11" customFormat="1" ht="25" x14ac:dyDescent="0.25">
      <c r="A18" s="9" t="str">
        <f>'1'!A16</f>
        <v>GESTION ESTRATEGICA DE CAPITAL HUMANO II</v>
      </c>
      <c r="B18" s="9" t="s">
        <v>44</v>
      </c>
      <c r="C18" s="9" t="s">
        <v>41</v>
      </c>
      <c r="D18" s="9" t="s">
        <v>43</v>
      </c>
      <c r="E18" s="9">
        <v>27</v>
      </c>
      <c r="F18" s="9">
        <v>27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0.51</v>
      </c>
    </row>
    <row r="19" spans="1:14" s="11" customFormat="1" ht="25" x14ac:dyDescent="0.25">
      <c r="A19" s="9" t="str">
        <f>'1'!A17</f>
        <v>DIAGNOSTICO Y EVALUACION EMPRESARIAL</v>
      </c>
      <c r="B19" s="9" t="s">
        <v>44</v>
      </c>
      <c r="C19" s="9" t="s">
        <v>42</v>
      </c>
      <c r="D19" s="9" t="s">
        <v>43</v>
      </c>
      <c r="E19" s="9">
        <v>4</v>
      </c>
      <c r="F19" s="9">
        <v>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86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154</v>
      </c>
      <c r="G28" s="17">
        <f>SUM(G14:G27)</f>
        <v>0</v>
      </c>
      <c r="H28" s="18">
        <f>SUM(F28:G28)/E28</f>
        <v>0.99354838709677418</v>
      </c>
      <c r="I28" s="17">
        <f t="shared" si="0"/>
        <v>1</v>
      </c>
      <c r="J28" s="18">
        <f t="shared" ref="J28" si="2">I28/E28</f>
        <v>6.4516129032258064E-3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0.6216666666666667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EMMANUEL MENDOZA CANELA</v>
      </c>
      <c r="C37" s="22"/>
      <c r="D37" s="22"/>
      <c r="E37" s="13"/>
      <c r="F37" s="13"/>
      <c r="G37" s="22" t="str">
        <f>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2023 - ENERO 2024</v>
      </c>
      <c r="M8" s="28"/>
      <c r="N8" s="28"/>
    </row>
    <row r="10" spans="1:14" ht="13" x14ac:dyDescent="0.3">
      <c r="A10" s="4" t="s">
        <v>8</v>
      </c>
      <c r="B10" s="28" t="str">
        <f>'1'!B10</f>
        <v>L.C. EMMANUEL MENDOZA CANELA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45</v>
      </c>
      <c r="C14" s="9" t="str">
        <f>'1'!C14</f>
        <v>305 A</v>
      </c>
      <c r="D14" s="9" t="str">
        <f>'1'!D14</f>
        <v>DLADM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0.53</v>
      </c>
    </row>
    <row r="15" spans="1:14" s="11" customFormat="1" x14ac:dyDescent="0.25">
      <c r="A15" s="9" t="str">
        <f>'1'!A15</f>
        <v>CONTABILIDAD GERENCIAL</v>
      </c>
      <c r="B15" s="9" t="s">
        <v>45</v>
      </c>
      <c r="C15" s="9" t="str">
        <f>'1'!C15</f>
        <v>305 B</v>
      </c>
      <c r="D15" s="9" t="str">
        <f>'1'!D15</f>
        <v>DLADM</v>
      </c>
      <c r="E15" s="9">
        <f>'1'!E15</f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0.37</v>
      </c>
    </row>
    <row r="16" spans="1:14" s="11" customFormat="1" ht="25" x14ac:dyDescent="0.25">
      <c r="A16" s="9" t="str">
        <f>'1'!A16</f>
        <v>GESTION ESTRATEGICA DE CAPITAL HUMANO II</v>
      </c>
      <c r="B16" s="9" t="s">
        <v>45</v>
      </c>
      <c r="C16" s="9" t="str">
        <f>'1'!C16</f>
        <v>505 A</v>
      </c>
      <c r="D16" s="9" t="str">
        <f>'1'!D16</f>
        <v>DLADM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ht="25" x14ac:dyDescent="0.25">
      <c r="A17" s="9" t="str">
        <f>'1'!A17</f>
        <v>DIAGNOSTICO Y EVALUACION EMPRESARIAL</v>
      </c>
      <c r="B17" s="9" t="s">
        <v>45</v>
      </c>
      <c r="C17" s="9" t="str">
        <f>'1'!C17</f>
        <v>705 A</v>
      </c>
      <c r="D17" s="9" t="str">
        <f>'1'!D17</f>
        <v>DLADM</v>
      </c>
      <c r="E17" s="9">
        <f>'1'!E17</f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92</v>
      </c>
      <c r="G28" s="17">
        <f>SUM(G14:G27)</f>
        <v>0</v>
      </c>
      <c r="H28" s="18">
        <f>SUM(F28:G28)/E28</f>
        <v>0.989247311827957</v>
      </c>
      <c r="I28" s="17">
        <f t="shared" si="0"/>
        <v>1</v>
      </c>
      <c r="J28" s="18">
        <f t="shared" ref="J28" si="2">I28/E28</f>
        <v>1.0752688172043012E-2</v>
      </c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0.52500000000000002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EMMANUEL MENDOZA CANELA</v>
      </c>
      <c r="C37" s="22"/>
      <c r="D37" s="22"/>
      <c r="E37" s="13"/>
      <c r="F37" s="13"/>
      <c r="G37" s="22" t="str">
        <f>'2'!G37:J37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2023 - ENERO 2024</v>
      </c>
      <c r="M8" s="28"/>
      <c r="N8" s="28"/>
    </row>
    <row r="10" spans="1:14" ht="13" x14ac:dyDescent="0.3">
      <c r="A10" s="4" t="s">
        <v>8</v>
      </c>
      <c r="B10" s="28" t="str">
        <f>'1'!B10</f>
        <v>L.C. EMMANUEL MENDOZA CANELA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'2'!A14</f>
        <v>COMPORTAMIENTO ORGANIZACIONAL</v>
      </c>
      <c r="B14" s="9" t="s">
        <v>46</v>
      </c>
      <c r="C14" s="9" t="str">
        <f>'1'!C14</f>
        <v>305 A</v>
      </c>
      <c r="D14" s="9" t="str">
        <f>'1'!D14</f>
        <v>DLADM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0.7</v>
      </c>
    </row>
    <row r="15" spans="1:14" s="11" customFormat="1" x14ac:dyDescent="0.25">
      <c r="A15" s="9" t="str">
        <f>'2'!A15</f>
        <v>COMPORTAMIENTO ORGANIZACIONAL</v>
      </c>
      <c r="B15" s="9" t="s">
        <v>47</v>
      </c>
      <c r="C15" s="9" t="s">
        <v>39</v>
      </c>
      <c r="D15" s="9" t="str">
        <f>'1'!D15</f>
        <v>DLADM</v>
      </c>
      <c r="E15" s="9">
        <v>30</v>
      </c>
      <c r="F15" s="9">
        <v>29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0.7</v>
      </c>
    </row>
    <row r="16" spans="1:14" s="11" customFormat="1" x14ac:dyDescent="0.25">
      <c r="A16" s="9" t="str">
        <f>'3'!A15</f>
        <v>CONTABILIDAD GERENCIAL</v>
      </c>
      <c r="B16" s="9" t="s">
        <v>46</v>
      </c>
      <c r="C16" s="9" t="s">
        <v>40</v>
      </c>
      <c r="D16" s="9" t="str">
        <f>'1'!D16</f>
        <v>DLADM</v>
      </c>
      <c r="E16" s="9"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0.37</v>
      </c>
    </row>
    <row r="17" spans="1:14" s="11" customFormat="1" ht="25" x14ac:dyDescent="0.25">
      <c r="A17" s="9" t="str">
        <f>'3'!A16</f>
        <v>GESTION ESTRATEGICA DE CAPITAL HUMANO II</v>
      </c>
      <c r="B17" s="9" t="s">
        <v>46</v>
      </c>
      <c r="C17" s="9" t="s">
        <v>41</v>
      </c>
      <c r="D17" s="9" t="str">
        <f>'1'!D17</f>
        <v>DLADM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0.59</v>
      </c>
    </row>
    <row r="18" spans="1:14" s="11" customFormat="1" ht="25" x14ac:dyDescent="0.25">
      <c r="A18" s="9" t="str">
        <f>'3'!A17</f>
        <v>DIAGNOSTICO Y EVALUACION EMPRESARIAL</v>
      </c>
      <c r="B18" s="9" t="s">
        <v>46</v>
      </c>
      <c r="C18" s="9" t="s">
        <v>42</v>
      </c>
      <c r="D18" s="9">
        <f>'1'!D18</f>
        <v>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87</v>
      </c>
      <c r="N18" s="15">
        <v>0.75</v>
      </c>
    </row>
    <row r="19" spans="1:14" s="11" customFormat="1" ht="25" x14ac:dyDescent="0.25">
      <c r="A19" s="9" t="str">
        <f>A18</f>
        <v>DIAGNOSTICO Y EVALUACION EMPRESARIAL</v>
      </c>
      <c r="B19" s="9" t="s">
        <v>47</v>
      </c>
      <c r="C19" s="9" t="s">
        <v>42</v>
      </c>
      <c r="D19" s="9">
        <f>'1'!D19</f>
        <v>0</v>
      </c>
      <c r="E19" s="9">
        <v>4</v>
      </c>
      <c r="F19" s="9">
        <v>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94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127</v>
      </c>
      <c r="F28" s="17">
        <f>SUM(F14:F27)</f>
        <v>125</v>
      </c>
      <c r="G28" s="17">
        <f>SUM(G14:G27)</f>
        <v>0</v>
      </c>
      <c r="H28" s="18">
        <f>SUM(F28:G28)/E28</f>
        <v>0.98425196850393704</v>
      </c>
      <c r="I28" s="17">
        <f t="shared" si="0"/>
        <v>2</v>
      </c>
      <c r="J28" s="18">
        <f t="shared" ref="J28" si="2">I28/E28</f>
        <v>1.5748031496062992E-2</v>
      </c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0.64333333333333331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EMMANUEL MENDOZA CANELA</v>
      </c>
      <c r="C37" s="22"/>
      <c r="D37" s="22"/>
      <c r="E37" s="13"/>
      <c r="F37" s="13"/>
      <c r="G37" s="22" t="str">
        <f>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2023 - ENERO 2024</v>
      </c>
      <c r="M8" s="28"/>
      <c r="N8" s="28"/>
    </row>
    <row r="10" spans="1:14" ht="13" x14ac:dyDescent="0.3">
      <c r="A10" s="4" t="s">
        <v>8</v>
      </c>
      <c r="B10" s="28" t="str">
        <f>'1'!B10</f>
        <v>L.C. EMMANUEL MENDOZA CANELA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48</v>
      </c>
      <c r="C14" s="9" t="str">
        <f>'1'!C14</f>
        <v>305 A</v>
      </c>
      <c r="D14" s="9" t="str">
        <f>'1'!D14</f>
        <v>DLADM</v>
      </c>
      <c r="E14" s="9">
        <f>'1'!E14</f>
        <v>30</v>
      </c>
      <c r="F14" s="9">
        <v>27</v>
      </c>
      <c r="G14" s="9">
        <v>2</v>
      </c>
      <c r="H14" s="10">
        <f>(F14+G14)/E14</f>
        <v>0.96666666666666667</v>
      </c>
      <c r="I14" s="9">
        <f t="shared" ref="I14:I28" si="0">(E14-SUM(F14:G14))-K14</f>
        <v>1</v>
      </c>
      <c r="J14" s="10">
        <f t="shared" ref="J14:J28" si="1">I14/E14</f>
        <v>3.3333333333333333E-2</v>
      </c>
      <c r="K14" s="9">
        <v>0</v>
      </c>
      <c r="L14" s="10">
        <f t="shared" ref="L14:L28" si="2">K14/E14</f>
        <v>0</v>
      </c>
      <c r="M14" s="9">
        <v>82</v>
      </c>
      <c r="N14" s="15">
        <v>0.63</v>
      </c>
    </row>
    <row r="15" spans="1:14" s="11" customFormat="1" x14ac:dyDescent="0.25">
      <c r="A15" s="9" t="str">
        <f>'1'!A15</f>
        <v>CONTABILIDAD GERENCIAL</v>
      </c>
      <c r="B15" s="9" t="s">
        <v>48</v>
      </c>
      <c r="C15" s="9" t="str">
        <f>'1'!C15</f>
        <v>305 B</v>
      </c>
      <c r="D15" s="9" t="str">
        <f>'1'!D15</f>
        <v>DLADM</v>
      </c>
      <c r="E15" s="9">
        <f>'1'!E15</f>
        <v>32</v>
      </c>
      <c r="F15" s="9">
        <v>32</v>
      </c>
      <c r="G15" s="9"/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78</v>
      </c>
      <c r="N15" s="15">
        <v>0.37</v>
      </c>
    </row>
    <row r="16" spans="1:14" s="11" customFormat="1" ht="25" x14ac:dyDescent="0.25">
      <c r="A16" s="9" t="str">
        <f>'1'!A16</f>
        <v>GESTION ESTRATEGICA DE CAPITAL HUMANO II</v>
      </c>
      <c r="B16" s="9" t="s">
        <v>48</v>
      </c>
      <c r="C16" s="9" t="str">
        <f>'1'!C16</f>
        <v>505 A</v>
      </c>
      <c r="D16" s="9" t="str">
        <f>'1'!D16</f>
        <v>DLADM</v>
      </c>
      <c r="E16" s="9">
        <f>'1'!E16</f>
        <v>27</v>
      </c>
      <c r="F16" s="9">
        <v>27</v>
      </c>
      <c r="G16" s="9"/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0.7</v>
      </c>
    </row>
    <row r="17" spans="1:14" s="11" customFormat="1" ht="31.5" customHeight="1" x14ac:dyDescent="0.25">
      <c r="A17" s="9" t="str">
        <f>'1'!A17</f>
        <v>DIAGNOSTICO Y EVALUACION EMPRESARIAL</v>
      </c>
      <c r="B17" s="9" t="s">
        <v>48</v>
      </c>
      <c r="C17" s="9" t="str">
        <f>'1'!C17</f>
        <v>705 A</v>
      </c>
      <c r="D17" s="9" t="str">
        <f>'1'!D17</f>
        <v>DLADM</v>
      </c>
      <c r="E17" s="9">
        <f>'1'!E17</f>
        <v>4</v>
      </c>
      <c r="F17" s="9">
        <v>4</v>
      </c>
      <c r="G17" s="9"/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0.75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90</v>
      </c>
      <c r="G28" s="17">
        <f>SUM(G14:G27)</f>
        <v>2</v>
      </c>
      <c r="H28" s="18">
        <f>SUM(F28:G28)/E28</f>
        <v>0.989247311827957</v>
      </c>
      <c r="I28" s="17">
        <f t="shared" si="0"/>
        <v>1</v>
      </c>
      <c r="J28" s="18">
        <f t="shared" si="1"/>
        <v>1.0752688172043012E-2</v>
      </c>
      <c r="K28" s="17">
        <f>SUM(K14:K27)</f>
        <v>0</v>
      </c>
      <c r="L28" s="18">
        <f t="shared" si="2"/>
        <v>0</v>
      </c>
      <c r="M28" s="17">
        <f>AVERAGE(M14:M27)</f>
        <v>85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L.C. EMMANUEL MENDOZA CANELA</v>
      </c>
      <c r="C37" s="22"/>
      <c r="D37" s="22"/>
      <c r="E37" s="13"/>
      <c r="F37" s="13"/>
      <c r="G37" s="22" t="str">
        <f>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2024-01-25T21:39:08Z</dcterms:modified>
  <cp:category/>
  <cp:contentStatus/>
</cp:coreProperties>
</file>