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4" l="1"/>
  <c r="L15" i="24"/>
  <c r="L14" i="24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D16" i="23"/>
  <c r="C16" i="23"/>
  <c r="C15" i="23"/>
  <c r="E14" i="23"/>
  <c r="D14" i="23"/>
  <c r="C14" i="23"/>
  <c r="A14" i="23"/>
  <c r="B10" i="23"/>
  <c r="B37" i="23" s="1"/>
  <c r="L8" i="23"/>
  <c r="H8" i="23"/>
  <c r="E8" i="23"/>
  <c r="C15" i="22"/>
  <c r="L15" i="22"/>
  <c r="L16" i="22"/>
  <c r="C14" i="22"/>
  <c r="D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<sst xmlns="http://schemas.openxmlformats.org/spreadsheetml/2006/main" count="207" uniqueCount="54">
  <si>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</si>
  <si>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</si>
  <si>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</si>
  <si>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</si>
  <si>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</si>
  <si>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</si>
  <si>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</si>
  <si>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</si>
  <si>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</si>
  <si>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</si>
  <si>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</si>
  <si>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</si>
  <si>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</si>
  <si>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</si>
  <si>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</si>
  <si>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</si>
  <si>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</si>
  <si>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</si>
  <si>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</si>
  <si>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</si>
  <si>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</si>
  <si>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</si>
  <si>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</si>
  <si>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</si>
  <si>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</si>
  <si>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</si>
  <si>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</si>
  <si>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</si>
  <si>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</si>
  <si>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</si>
  <si>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</si>
  <si>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</si>
  <si>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</si>
  <si>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</si>
  <si>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</si>
  <si>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</si>
  <si>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</si>
  <si>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</si>
  <si>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</si>
  <si>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</si>
  <si>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802-A</t>
  </si>
  <si>
    <t>201-C</t>
  </si>
  <si>
    <t>201-A</t>
  </si>
  <si>
    <t>811-B</t>
  </si>
  <si>
    <t>802-C</t>
  </si>
  <si>
    <t>SEPTIEMBRE 2023- ENERO 2024</t>
  </si>
  <si>
    <t>TECNOLOGIA DE LOS MATERIALES</t>
  </si>
  <si>
    <t>302-A</t>
  </si>
  <si>
    <t>DINAMICA</t>
  </si>
  <si>
    <t>302-B</t>
  </si>
  <si>
    <t>MAQUINAS ELECTRICAS</t>
  </si>
  <si>
    <t>602 U</t>
  </si>
  <si>
    <t>SEMINARIO DE DESARROLLO PROFESIONAL</t>
  </si>
  <si>
    <t>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</si>
</sst>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zoomScale="112" zoomScaleNormal="112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46</v>
      </c>
      <c r="B14" s="21" t="s">
        <v>21</v>
      </c>
      <c r="C14" s="21" t="s">
        <v>47</v>
      </c>
      <c r="D14" s="9" t="s">
        <v>32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85</v>
      </c>
      <c r="N14" s="15">
        <v>0.68</v>
      </c>
    </row>
    <row r="15" spans="1:14" s="11" customFormat="1" x14ac:dyDescent="0.2">
      <c r="A15" s="8" t="s">
        <v>48</v>
      </c>
      <c r="B15" s="21" t="s">
        <v>21</v>
      </c>
      <c r="C15" s="21" t="s">
        <v>47</v>
      </c>
      <c r="D15" s="9" t="s">
        <v>32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0.66</v>
      </c>
    </row>
    <row r="16" spans="1:14" s="11" customFormat="1" x14ac:dyDescent="0.2">
      <c r="A16" s="8" t="s">
        <v>46</v>
      </c>
      <c r="B16" s="21" t="s">
        <v>21</v>
      </c>
      <c r="C16" s="21" t="s">
        <v>49</v>
      </c>
      <c r="D16" s="9" t="s">
        <v>32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0.46</v>
      </c>
    </row>
    <row r="17" spans="1:14" s="11" customFormat="1" x14ac:dyDescent="0.2">
      <c r="A17" s="8" t="s">
        <v>50</v>
      </c>
      <c r="B17" s="21" t="s">
        <v>21</v>
      </c>
      <c r="C17" s="21" t="s">
        <v>51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0.26</v>
      </c>
    </row>
    <row r="18" spans="1:14" s="11" customFormat="1" ht="25.5" x14ac:dyDescent="0.2">
      <c r="A18" s="8" t="s">
        <v>52</v>
      </c>
      <c r="B18" s="9" t="s">
        <v>21</v>
      </c>
      <c r="C18" s="9" t="s">
        <v>53</v>
      </c>
      <c r="D18" s="9" t="s">
        <v>32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102</v>
      </c>
      <c r="G27" s="17">
        <f>SUM(G14:G26)</f>
        <v>0</v>
      </c>
      <c r="H27" s="18"/>
      <c r="I27" s="17">
        <f t="shared" ref="I27" si="1">(E27-SUM(F27:G27))-K27</f>
        <v>0</v>
      </c>
      <c r="J27" s="18"/>
      <c r="K27" s="17">
        <f>SUM(K14:K26)</f>
        <v>0</v>
      </c>
      <c r="L27" s="18">
        <f t="shared" si="0"/>
        <v>0</v>
      </c>
      <c r="M27" s="17">
        <f>AVERAGE(M14:M26)</f>
        <v>85.8</v>
      </c>
      <c r="N27" s="19">
        <f>AVERAGE(N14:N26)</f>
        <v>0.52400000000000002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7" zoomScaleNormal="87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/>
      <c r="B14" s="9"/>
      <c r="C14" s="9" t="str">
        <f>'1'!C14</f>
        <v>302-A</v>
      </c>
      <c r="D14" s="9" t="str">
        <f>'1'!D14</f>
        <v>IEME</v>
      </c>
      <c r="E14" s="9"/>
      <c r="F14" s="9"/>
      <c r="G14" s="9"/>
      <c r="H14" s="10"/>
      <c r="I14" s="9"/>
      <c r="J14" s="10"/>
      <c r="K14" s="9">
        <v>0</v>
      </c>
      <c r="L14" s="10" t="e">
        <f t="shared" ref="L14:L28" si="0">K14/E14</f>
        <v>#DIV/0!</v>
      </c>
      <c r="M14" s="9"/>
      <c r="N14" s="15"/>
    </row>
    <row r="15" spans="1:14" s="11" customFormat="1" ht="25.5" x14ac:dyDescent="0.2">
      <c r="A15" s="9"/>
      <c r="B15" s="9"/>
      <c r="C15" s="9" t="str">
        <f>'1'!C15</f>
        <v>302-A</v>
      </c>
      <c r="D15" s="9"/>
      <c r="E15" s="9"/>
      <c r="F15" s="9"/>
      <c r="G15" s="9"/>
      <c r="H15" s="10"/>
      <c r="I15" s="9"/>
      <c r="J15" s="10"/>
      <c r="K15" s="9">
        <v>0</v>
      </c>
      <c r="L15" s="10" t="e">
        <f t="shared" si="0"/>
        <v>#DIV/0!</v>
      </c>
      <c r="M15" s="9"/>
      <c r="N15" s="15"/>
    </row>
    <row r="16" spans="1:14" s="11" customFormat="1" ht="25.5" x14ac:dyDescent="0.2">
      <c r="A16" s="9"/>
      <c r="B16" s="9"/>
      <c r="C16" s="9" t="s">
        <v>41</v>
      </c>
      <c r="D16" s="9"/>
      <c r="E16" s="9"/>
      <c r="F16" s="9"/>
      <c r="G16" s="9"/>
      <c r="H16" s="10"/>
      <c r="I16" s="9"/>
      <c r="J16" s="10"/>
      <c r="K16" s="9">
        <v>0</v>
      </c>
      <c r="L16" s="10" t="e">
        <f t="shared" si="0"/>
        <v>#DIV/0!</v>
      </c>
      <c r="M16" s="9"/>
      <c r="N16" s="15"/>
    </row>
    <row r="17" spans="1:14" s="11" customFormat="1" ht="25.5" x14ac:dyDescent="0.2">
      <c r="A17" s="9"/>
      <c r="B17" s="9"/>
      <c r="C17" s="9" t="s">
        <v>42</v>
      </c>
      <c r="D17" s="9"/>
      <c r="E17" s="9"/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ht="25.5" x14ac:dyDescent="0.2">
      <c r="A18" s="9"/>
      <c r="B18" s="9"/>
      <c r="C18" s="9" t="s">
        <v>43</v>
      </c>
      <c r="D18" s="9"/>
      <c r="E18" s="9"/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9"/>
      <c r="B19" s="9" t="s">
        <v>21</v>
      </c>
      <c r="C19" s="9" t="s">
        <v>40</v>
      </c>
      <c r="D19" s="9"/>
      <c r="E19" s="9"/>
      <c r="F19" s="9"/>
      <c r="G19" s="9"/>
      <c r="H19" s="10"/>
      <c r="I19" s="9"/>
      <c r="J19" s="10"/>
      <c r="K19" s="9">
        <v>0</v>
      </c>
      <c r="L19" s="10">
        <v>0</v>
      </c>
      <c r="M19" s="9"/>
      <c r="N19" s="15"/>
    </row>
    <row r="20" spans="1:14" s="11" customFormat="1" ht="25.5" x14ac:dyDescent="0.2">
      <c r="A20" s="9"/>
      <c r="B20" s="9" t="s">
        <v>21</v>
      </c>
      <c r="C20" s="9" t="s">
        <v>44</v>
      </c>
      <c r="D20" s="9"/>
      <c r="E20" s="9"/>
      <c r="F20" s="9"/>
      <c r="G20" s="9"/>
      <c r="H20" s="10"/>
      <c r="I20" s="9"/>
      <c r="J20" s="10"/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 t="e">
        <f t="shared" si="0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TECNOLOGIA DE LOS MATERIALES</v>
      </c>
      <c r="B14" s="9" t="s">
        <v>38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ht="25.5" x14ac:dyDescent="0.2">
      <c r="A15" s="9"/>
      <c r="B15" s="9" t="s">
        <v>38</v>
      </c>
      <c r="C15" s="9" t="str">
        <f>'1'!C15</f>
        <v>302-A</v>
      </c>
      <c r="D15" s="9"/>
      <c r="E15" s="9"/>
      <c r="F15" s="9"/>
      <c r="G15" s="9"/>
      <c r="H15" s="10"/>
      <c r="I15" s="9">
        <v>0</v>
      </c>
      <c r="J15" s="10"/>
      <c r="K15" s="9">
        <v>0</v>
      </c>
      <c r="L15" s="10"/>
      <c r="M15" s="9">
        <v>86</v>
      </c>
      <c r="N15" s="15">
        <v>0.17</v>
      </c>
    </row>
    <row r="16" spans="1:14" s="11" customFormat="1" x14ac:dyDescent="0.2">
      <c r="A16" s="9"/>
      <c r="B16" s="9" t="s">
        <v>38</v>
      </c>
      <c r="C16" s="9" t="e">
        <f>'1'!#REF!</f>
        <v>#REF!</v>
      </c>
      <c r="D16" s="9" t="e">
        <f>'1'!#REF!</f>
        <v>#REF!</v>
      </c>
      <c r="E16" s="9"/>
      <c r="F16" s="9"/>
      <c r="G16" s="9"/>
      <c r="H16" s="10"/>
      <c r="I16" s="9">
        <v>0</v>
      </c>
      <c r="J16" s="10"/>
      <c r="K16" s="9">
        <v>0</v>
      </c>
      <c r="L16" s="10" t="e">
        <f t="shared" si="0"/>
        <v>#DIV/0!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5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>
        <v>0</v>
      </c>
      <c r="L14" s="10" t="e">
        <f t="shared" ref="L14:L16" si="0">K14/E14</f>
        <v>#DIV/0!</v>
      </c>
      <c r="M14" s="9">
        <v>88</v>
      </c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>
        <v>0</v>
      </c>
      <c r="L15" s="10" t="e">
        <f t="shared" si="0"/>
        <v>#DIV/0!</v>
      </c>
      <c r="M15" s="9">
        <v>88</v>
      </c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>
        <v>0</v>
      </c>
      <c r="L16" s="10" t="e">
        <f t="shared" si="0"/>
        <v>#DIV/0!</v>
      </c>
      <c r="M16" s="9">
        <v>82</v>
      </c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>
        <v>0</v>
      </c>
      <c r="L17" s="10">
        <v>0</v>
      </c>
      <c r="M17" s="9">
        <v>77</v>
      </c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>
        <v>0</v>
      </c>
      <c r="L18" s="10">
        <v>0</v>
      </c>
      <c r="M18" s="9">
        <v>90</v>
      </c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>
        <v>0</v>
      </c>
      <c r="L19" s="10">
        <v>0</v>
      </c>
      <c r="M19" s="9">
        <v>87</v>
      </c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>
        <v>0</v>
      </c>
      <c r="L20" s="10">
        <v>0</v>
      </c>
      <c r="M20" s="9">
        <v>80</v>
      </c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0</v>
      </c>
      <c r="F27" s="17">
        <f>SUM(F14:F26)</f>
        <v>0</v>
      </c>
      <c r="G27" s="17"/>
      <c r="H27" s="18"/>
      <c r="I27" s="17">
        <v>73</v>
      </c>
      <c r="J27" s="18"/>
      <c r="K27" s="17">
        <v>0</v>
      </c>
      <c r="L27" s="18" t="e">
        <f t="shared" ref="L27" si="1">K27/E27</f>
        <v>#DIV/0!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 t="s">
        <v>39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33</v>
      </c>
      <c r="G14" s="9">
        <v>0</v>
      </c>
      <c r="H14" s="10">
        <f t="shared" ref="H14:H15" si="0">F14/E14</f>
        <v>0.94285714285714284</v>
      </c>
      <c r="I14" s="9">
        <f t="shared" ref="I14:I27" si="1">(E14-SUM(F14:G14))-K14</f>
        <v>2</v>
      </c>
      <c r="J14" s="10">
        <f t="shared" ref="J14:J15" si="2">I14/E14</f>
        <v>5.7142857142857141E-2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DINAMICA</v>
      </c>
      <c r="B15" s="9" t="s">
        <v>39</v>
      </c>
      <c r="C15" s="9" t="str">
        <f>'1'!C15</f>
        <v>302-A</v>
      </c>
      <c r="D15" s="9" t="str">
        <f>'1'!D15</f>
        <v>IEME</v>
      </c>
      <c r="E15" s="9">
        <f>'1'!E15</f>
        <v>33</v>
      </c>
      <c r="F15" s="9">
        <v>20</v>
      </c>
      <c r="G15" s="9">
        <v>0</v>
      </c>
      <c r="H15" s="10">
        <f t="shared" si="0"/>
        <v>0.60606060606060608</v>
      </c>
      <c r="I15" s="9">
        <f t="shared" si="1"/>
        <v>13</v>
      </c>
      <c r="J15" s="10">
        <f t="shared" si="2"/>
        <v>0.39393939393939392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ht="25.5" x14ac:dyDescent="0.2">
      <c r="A16" s="9" t="str">
        <f>'1'!A16</f>
        <v>TECNOLOGIA DE LOS MATERIALES</v>
      </c>
      <c r="B16" s="9" t="s">
        <v>39</v>
      </c>
      <c r="C16" s="9" t="str">
        <f>'1'!C16</f>
        <v>302-B</v>
      </c>
      <c r="D16" s="9" t="str">
        <f>'1'!D16</f>
        <v>IEME</v>
      </c>
      <c r="E16" s="9">
        <f>'1'!E16</f>
        <v>15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MAQUINAS ELECTRICAS</v>
      </c>
      <c r="B17" s="9" t="s">
        <v>39</v>
      </c>
      <c r="C17" s="9" t="str">
        <f>'1'!C17</f>
        <v>602 U</v>
      </c>
      <c r="D17" s="9" t="str">
        <f>'1'!D17</f>
        <v>IEME</v>
      </c>
      <c r="E17" s="9">
        <f>'1'!E17</f>
        <v>13</v>
      </c>
      <c r="F17" s="9">
        <v>28</v>
      </c>
      <c r="G17" s="9">
        <v>4</v>
      </c>
      <c r="H17" s="10">
        <v>0.87</v>
      </c>
      <c r="I17" s="9">
        <f t="shared" si="1"/>
        <v>-19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x14ac:dyDescent="0.2">
      <c r="A18" s="9" t="str">
        <f>'1'!A18</f>
        <v>SEMINARIO DE DESARROLLO PROFESIONAL</v>
      </c>
      <c r="B18" s="9" t="s">
        <v>39</v>
      </c>
      <c r="C18" s="9" t="str">
        <f>'1'!C18</f>
        <v>ARRAS</v>
      </c>
      <c r="D18" s="9" t="str">
        <f>'1'!D18</f>
        <v>IEME</v>
      </c>
      <c r="E18" s="9">
        <f>'1'!E18</f>
        <v>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148</v>
      </c>
      <c r="G27" s="17">
        <f>SUM(G14:G26)</f>
        <v>7</v>
      </c>
      <c r="H27" s="18">
        <f>SUM(F27:G27)/E27</f>
        <v>1.5196078431372548</v>
      </c>
      <c r="I27" s="17">
        <f t="shared" si="1"/>
        <v>-53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1980-01-04T05:38:25Z</dcterms:modified>
  <cp:category/>
  <cp:contentStatus/>
</cp:coreProperties>
</file>