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jrgca\Desktop\Semestre Agosto 2023-Enero 2024\Reportes\Reporte 2\"/>
    </mc:Choice>
  </mc:AlternateContent>
  <xr:revisionPtr revIDLastSave="0" documentId="13_ncr:1_{7CF18931-A84C-4F52-9C4E-5635EC31EBC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2" l="1"/>
  <c r="L19" i="22"/>
  <c r="L18" i="22"/>
  <c r="L17" i="22"/>
  <c r="L15" i="22"/>
  <c r="I19" i="22"/>
  <c r="I18" i="22"/>
  <c r="I17" i="22"/>
  <c r="I16" i="22"/>
  <c r="I15" i="22"/>
  <c r="A19" i="22"/>
  <c r="A18" i="22"/>
  <c r="A17" i="22"/>
  <c r="A16" i="22"/>
  <c r="A15" i="22"/>
  <c r="A14" i="22"/>
  <c r="L17" i="10"/>
  <c r="L16" i="10"/>
  <c r="L15" i="10"/>
  <c r="I15" i="10"/>
  <c r="A14" i="25"/>
  <c r="E14" i="24"/>
  <c r="L14" i="24" s="1"/>
  <c r="D14" i="24"/>
  <c r="C14" i="24"/>
  <c r="A14" i="24"/>
  <c r="I14" i="24" l="1"/>
  <c r="J14" i="24" s="1"/>
  <c r="E14" i="25" l="1"/>
  <c r="L14" i="25" s="1"/>
  <c r="D14" i="25"/>
  <c r="C14" i="25"/>
  <c r="I14" i="25" l="1"/>
  <c r="J14" i="25" s="1"/>
  <c r="E6" i="25"/>
  <c r="Q13" i="24"/>
  <c r="E6" i="23"/>
  <c r="E6" i="22"/>
  <c r="E8" i="22"/>
  <c r="G28" i="10" l="1"/>
  <c r="I26" i="10"/>
  <c r="I25" i="10"/>
  <c r="I24" i="10"/>
  <c r="I23" i="10"/>
  <c r="I22" i="10"/>
  <c r="I21" i="10"/>
  <c r="I20" i="10"/>
  <c r="I19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A14" i="23"/>
  <c r="B10" i="23"/>
  <c r="B37" i="23" s="1"/>
  <c r="L8" i="23"/>
  <c r="H8" i="23"/>
  <c r="E8" i="23"/>
  <c r="I24" i="22"/>
  <c r="C14" i="22"/>
  <c r="D14" i="22"/>
  <c r="E1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I14" i="22"/>
  <c r="E28" i="25"/>
  <c r="E28" i="24"/>
  <c r="L14" i="23"/>
  <c r="E28" i="23"/>
  <c r="I23" i="22"/>
  <c r="I27" i="22"/>
  <c r="L14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<sst xmlns="http://schemas.openxmlformats.org/spreadsheetml/2006/main" count="201" uniqueCount="48">
  <si>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</si>
  <si>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</si>
  <si>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</si>
  <si>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</si>
  <si>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</si>
  <si>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</si>
  <si>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</si>
  <si>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</si>
  <si>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</si>
  <si>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</si>
  <si>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</si>
  <si>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</si>
  <si>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</si>
  <si>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</si>
  <si>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</si>
  <si>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</si>
  <si>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</si>
  <si>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</si>
  <si>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</si>
  <si>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</si>
  <si>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</si>
  <si>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</si>
  <si>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</si>
  <si>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</si>
  <si>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</si>
  <si>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</si>
  <si>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</si>
  <si>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</si>
  <si>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</si>
  <si>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</si>
  <si>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</si>
  <si>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</si>
  <si>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EN SISTEMAS COMPUTACIONALES</t>
  </si>
  <si>
    <t>II</t>
  </si>
  <si>
    <t>III</t>
  </si>
  <si>
    <t>T</t>
  </si>
  <si>
    <t>INFORMATICA</t>
  </si>
  <si>
    <t>Septiembre 2023-Enero 2024</t>
  </si>
  <si>
    <t>FUNDAMENTOS DE BASES DE DATOS</t>
  </si>
  <si>
    <t>ESTRUCTURA DE DATOS</t>
  </si>
  <si>
    <t>ESTADISTICA PARA CIENCIA DE DATOS</t>
  </si>
  <si>
    <t>TECNOLOGIAS Y HERRAMIENTAS DE BIG DATA</t>
  </si>
  <si>
    <t>510-A</t>
  </si>
  <si>
    <t>310-A</t>
  </si>
  <si>
    <t>710-A</t>
  </si>
  <si>
    <t>910-A</t>
  </si>
  <si>
    <t>IINF</t>
  </si>
  <si>
    <t>MARCOS CAGAL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</si>
</sst>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o-Julio%202023\Semi\Reportes\Lenguaje%20y%20Automatas%20II\Reporte%204\Reportes_Parciales_y_Final_Feb-Jul%202023--JRGC-R4.xlsx" TargetMode="External"/><Relationship Id="rId1" Type="http://schemas.openxmlformats.org/officeDocument/2006/relationships/externalLinkPath" Target="file:///D:\Semestre%20Febreo-Julio%202023\Semi\Reportes\Lenguaje%20y%20Automatas%20II\Reporte%204\Reportes_Parciales_y_Final_Feb-Jul%202023--JRGC-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Final"/>
    </sheetNames>
    <sheetDataSet>
      <sheetData sheetId="0" refreshError="1">
        <row r="14">
          <cell r="A14" t="str">
            <v>LENGUAJES Y AUTOMATAS II</v>
          </cell>
          <cell r="C14" t="str">
            <v>612-A</v>
          </cell>
          <cell r="D14" t="str">
            <v>ISC</v>
          </cell>
          <cell r="E14">
            <v>12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110" zoomScaleNormal="110" zoomScaleSheetLayoutView="100" workbookViewId="0">
      <selection activeCell="A17" sqref="A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36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37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16.5" customHeight="1" x14ac:dyDescent="0.25">
      <c r="A14" s="8" t="s">
        <v>38</v>
      </c>
      <c r="B14" s="9" t="s">
        <v>21</v>
      </c>
      <c r="C14" s="9" t="s">
        <v>42</v>
      </c>
      <c r="D14" s="9" t="s">
        <v>46</v>
      </c>
      <c r="E14" s="9">
        <v>26</v>
      </c>
      <c r="F14" s="9">
        <v>25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0.85</v>
      </c>
    </row>
    <row r="15" spans="1:14" s="11" customFormat="1" ht="25" x14ac:dyDescent="0.25">
      <c r="A15" s="8" t="s">
        <v>39</v>
      </c>
      <c r="B15" s="9" t="s">
        <v>21</v>
      </c>
      <c r="C15" s="9" t="s">
        <v>43</v>
      </c>
      <c r="D15" s="9" t="s">
        <v>46</v>
      </c>
      <c r="E15" s="9">
        <v>23</v>
      </c>
      <c r="F15" s="9">
        <v>22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0.78</v>
      </c>
    </row>
    <row r="16" spans="1:14" s="11" customFormat="1" ht="25" x14ac:dyDescent="0.25">
      <c r="A16" s="8" t="s">
        <v>40</v>
      </c>
      <c r="B16" s="9" t="s">
        <v>21</v>
      </c>
      <c r="C16" s="9" t="s">
        <v>44</v>
      </c>
      <c r="D16" s="9" t="s">
        <v>46</v>
      </c>
      <c r="E16" s="9">
        <v>7</v>
      </c>
      <c r="F16" s="9">
        <v>7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92</v>
      </c>
      <c r="N16" s="15">
        <v>0.56999999999999995</v>
      </c>
    </row>
    <row r="17" spans="1:14" s="11" customFormat="1" ht="25" x14ac:dyDescent="0.25">
      <c r="A17" s="8" t="s">
        <v>41</v>
      </c>
      <c r="B17" s="9" t="s">
        <v>21</v>
      </c>
      <c r="C17" s="9" t="s">
        <v>45</v>
      </c>
      <c r="D17" s="9" t="s">
        <v>46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90</v>
      </c>
      <c r="N17" s="15">
        <v>0.6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69</v>
      </c>
      <c r="G28" s="17">
        <f>SUM(G14:G27)</f>
        <v>0</v>
      </c>
      <c r="H28" s="18"/>
      <c r="I28" s="17">
        <f t="shared" si="0"/>
        <v>2</v>
      </c>
      <c r="J28" s="18"/>
      <c r="K28" s="17"/>
      <c r="L28" s="18">
        <f t="shared" si="1"/>
        <v>0</v>
      </c>
      <c r="M28" s="17">
        <f>AVERAGE(M14:M27)</f>
        <v>86.75</v>
      </c>
      <c r="N28" s="19">
        <f>AVERAGE(N14:N27)</f>
        <v>0.7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abSelected="1" topLeftCell="B10" zoomScale="110" zoomScaleNormal="110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FUNDAMENTOS DE BASES DE DATOS</v>
      </c>
      <c r="B14" s="9" t="s">
        <v>33</v>
      </c>
      <c r="C14" s="9" t="str">
        <f>'1'!C14</f>
        <v>510-A</v>
      </c>
      <c r="D14" s="9" t="str">
        <f>'1'!D14</f>
        <v>IINF</v>
      </c>
      <c r="E14" s="9">
        <f>'1'!E14</f>
        <v>26</v>
      </c>
      <c r="F14" s="9">
        <v>25</v>
      </c>
      <c r="G14" s="9"/>
      <c r="H14" s="10"/>
      <c r="I14" s="9">
        <f t="shared" ref="I14:I29" si="0">(E14-SUM(F14:G14))-K14</f>
        <v>1</v>
      </c>
      <c r="J14" s="10"/>
      <c r="K14" s="9">
        <v>0</v>
      </c>
      <c r="L14" s="10">
        <f t="shared" ref="L14:L29" si="1">K14/E14</f>
        <v>0</v>
      </c>
      <c r="M14" s="9">
        <v>81</v>
      </c>
      <c r="N14" s="15">
        <v>0.38</v>
      </c>
    </row>
    <row r="15" spans="1:14" s="11" customFormat="1" ht="25" x14ac:dyDescent="0.25">
      <c r="A15" s="9" t="str">
        <f>'1'!A14</f>
        <v>FUNDAMENTOS DE BASES DE DATOS</v>
      </c>
      <c r="B15" s="9" t="s">
        <v>34</v>
      </c>
      <c r="C15" s="9" t="s">
        <v>42</v>
      </c>
      <c r="D15" s="9" t="s">
        <v>46</v>
      </c>
      <c r="E15" s="9"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</v>
      </c>
      <c r="N15" s="15">
        <v>0.54</v>
      </c>
    </row>
    <row r="16" spans="1:14" s="11" customFormat="1" ht="25" x14ac:dyDescent="0.25">
      <c r="A16" s="9" t="str">
        <f>'1'!A15</f>
        <v>ESTRUCTURA DE DATOS</v>
      </c>
      <c r="B16" s="9" t="s">
        <v>33</v>
      </c>
      <c r="C16" s="9" t="s">
        <v>43</v>
      </c>
      <c r="D16" s="9" t="s">
        <v>46</v>
      </c>
      <c r="E16" s="9">
        <v>23</v>
      </c>
      <c r="F16" s="9">
        <v>20</v>
      </c>
      <c r="G16" s="9"/>
      <c r="H16" s="10"/>
      <c r="I16" s="9">
        <f t="shared" si="0"/>
        <v>3</v>
      </c>
      <c r="J16" s="10"/>
      <c r="K16" s="9">
        <v>0</v>
      </c>
      <c r="L16" s="10">
        <f>K16/E16</f>
        <v>0</v>
      </c>
      <c r="M16" s="9">
        <v>75</v>
      </c>
      <c r="N16" s="15">
        <v>0.87</v>
      </c>
    </row>
    <row r="17" spans="1:14" s="11" customFormat="1" ht="25" x14ac:dyDescent="0.25">
      <c r="A17" s="9" t="str">
        <f>'1'!A15</f>
        <v>ESTRUCTURA DE DATOS</v>
      </c>
      <c r="B17" s="9" t="s">
        <v>34</v>
      </c>
      <c r="C17" s="9" t="s">
        <v>43</v>
      </c>
      <c r="D17" s="9" t="s">
        <v>46</v>
      </c>
      <c r="E17" s="9">
        <v>23</v>
      </c>
      <c r="F17" s="9">
        <v>20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75</v>
      </c>
      <c r="N17" s="15">
        <v>0.87</v>
      </c>
    </row>
    <row r="18" spans="1:14" s="11" customFormat="1" ht="25" x14ac:dyDescent="0.25">
      <c r="A18" s="9" t="str">
        <f>'1'!A16</f>
        <v>ESTADISTICA PARA CIENCIA DE DATOS</v>
      </c>
      <c r="B18" s="9" t="s">
        <v>33</v>
      </c>
      <c r="C18" s="9" t="s">
        <v>44</v>
      </c>
      <c r="D18" s="9" t="s">
        <v>46</v>
      </c>
      <c r="E18" s="9">
        <v>7</v>
      </c>
      <c r="F18" s="9">
        <v>6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80</v>
      </c>
      <c r="N18" s="15">
        <v>0.86</v>
      </c>
    </row>
    <row r="19" spans="1:14" s="11" customFormat="1" ht="25" x14ac:dyDescent="0.25">
      <c r="A19" s="9" t="str">
        <f>'1'!A17</f>
        <v>TECNOLOGIAS Y HERRAMIENTAS DE BIG DATA</v>
      </c>
      <c r="B19" s="9" t="s">
        <v>33</v>
      </c>
      <c r="C19" s="9" t="s">
        <v>45</v>
      </c>
      <c r="D19" s="9" t="s">
        <v>46</v>
      </c>
      <c r="E19" s="9">
        <v>15</v>
      </c>
      <c r="F19" s="9">
        <v>15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85</v>
      </c>
      <c r="N19" s="15">
        <v>0.33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0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120</v>
      </c>
      <c r="F29" s="17">
        <f>SUM(F14:F28)</f>
        <v>111</v>
      </c>
      <c r="G29" s="17">
        <f>SUM(G14:G28)</f>
        <v>0</v>
      </c>
      <c r="H29" s="18">
        <f>SUM(F29:G29)/E29</f>
        <v>0.92500000000000004</v>
      </c>
      <c r="I29" s="17">
        <f t="shared" si="0"/>
        <v>9</v>
      </c>
      <c r="J29" s="18">
        <f t="shared" ref="J29" si="2">I29/E29</f>
        <v>7.4999999999999997E-2</v>
      </c>
      <c r="K29" s="17">
        <f>SUM(K14:K28)</f>
        <v>0</v>
      </c>
      <c r="L29" s="18">
        <f t="shared" si="1"/>
        <v>0</v>
      </c>
      <c r="M29" s="17">
        <f>AVERAGE(M14:M28)</f>
        <v>79.666666666666671</v>
      </c>
      <c r="N29" s="19">
        <f>AVERAGE(N14:N28)</f>
        <v>0.64166666666666672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ht="13" x14ac:dyDescent="0.3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JUAN RAFAEL GONZÁLEZ CADENA</v>
      </c>
      <c r="C38" s="22"/>
      <c r="D38" s="22"/>
      <c r="E38" s="13"/>
      <c r="F38" s="13"/>
      <c r="G38" s="22" t="s">
        <v>47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9" zoomScale="110" zoomScaleNormal="11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FUNDAMENTOS DE BASES DE DATOS</v>
      </c>
      <c r="B14" s="9" t="s">
        <v>33</v>
      </c>
      <c r="C14" s="9" t="str">
        <f>'1'!C14</f>
        <v>510-A</v>
      </c>
      <c r="D14" s="9" t="str">
        <f>'1'!D14</f>
        <v>IINF</v>
      </c>
      <c r="E14" s="9">
        <f>'1'!E14</f>
        <v>26</v>
      </c>
      <c r="F14" s="9">
        <v>12</v>
      </c>
      <c r="G14" s="9"/>
      <c r="H14" s="10"/>
      <c r="I14" s="9">
        <f t="shared" ref="I14:I28" si="0">(E14-SUM(F14:G14))-K14</f>
        <v>14</v>
      </c>
      <c r="J14" s="10">
        <f t="shared" ref="J14:J28" si="1">I14/E14</f>
        <v>0.53846153846153844</v>
      </c>
      <c r="K14" s="9"/>
      <c r="L14" s="10">
        <f t="shared" ref="L14:L28" si="2">K14/E14</f>
        <v>0</v>
      </c>
      <c r="M14" s="9">
        <v>80</v>
      </c>
      <c r="N14" s="15">
        <v>0.92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12</v>
      </c>
      <c r="G28" s="17">
        <f>SUM(G14:G27)</f>
        <v>0</v>
      </c>
      <c r="H28" s="18">
        <f>SUM(F28:G28)/E28</f>
        <v>0.46153846153846156</v>
      </c>
      <c r="I28" s="17">
        <f t="shared" si="0"/>
        <v>14</v>
      </c>
      <c r="J28" s="18">
        <f t="shared" si="1"/>
        <v>0.53846153846153844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0.92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opLeftCell="A2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ht="13" x14ac:dyDescent="0.3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7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7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Q13" s="1" t="str">
        <f>'1'!E6</f>
        <v>INFORMATICA</v>
      </c>
    </row>
    <row r="14" spans="1:17" s="11" customFormat="1" ht="25" x14ac:dyDescent="0.25">
      <c r="A14" s="9" t="str">
        <f>'[1]1'!A14</f>
        <v>LENGUAJES Y AUTOMATAS II</v>
      </c>
      <c r="B14" s="9" t="s">
        <v>34</v>
      </c>
      <c r="C14" s="9" t="str">
        <f>'[1]1'!C14</f>
        <v>612-A</v>
      </c>
      <c r="D14" s="9" t="str">
        <f>'[1]1'!D14</f>
        <v>ISC</v>
      </c>
      <c r="E14" s="9">
        <f>'[1]1'!E14</f>
        <v>12</v>
      </c>
      <c r="F14" s="9">
        <v>12</v>
      </c>
      <c r="G14" s="9"/>
      <c r="H14" s="10"/>
      <c r="I14" s="9">
        <f t="shared" ref="I14" si="0">(E14-SUM(F14:G14))-K14</f>
        <v>0</v>
      </c>
      <c r="J14" s="10">
        <f t="shared" ref="J14" si="1">I14/E14</f>
        <v>0</v>
      </c>
      <c r="K14" s="9"/>
      <c r="L14" s="10">
        <f t="shared" ref="L14" si="2">K14/E14</f>
        <v>0</v>
      </c>
      <c r="M14" s="9">
        <v>88</v>
      </c>
      <c r="N14" s="15">
        <v>0.83</v>
      </c>
    </row>
    <row r="15" spans="1:17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</v>
      </c>
      <c r="F28" s="17">
        <f>SUM(F14:F27)</f>
        <v>12</v>
      </c>
      <c r="G28" s="17">
        <f>SUM(G14:G27)</f>
        <v>0</v>
      </c>
      <c r="H28" s="18">
        <f>SUM(F28:G28)/E28</f>
        <v>1</v>
      </c>
      <c r="I28" s="17">
        <f t="shared" ref="I28" si="3">(E28-SUM(F28:G28))-K28</f>
        <v>0</v>
      </c>
      <c r="J28" s="18">
        <f t="shared" ref="J28" si="4">I28/E28</f>
        <v>0</v>
      </c>
      <c r="K28" s="17">
        <f>SUM(K14:K27)</f>
        <v>0</v>
      </c>
      <c r="L28" s="18">
        <f t="shared" ref="L28" si="5">K28/E28</f>
        <v>0</v>
      </c>
      <c r="M28" s="17">
        <f>AVERAGE(M14:M27)</f>
        <v>88</v>
      </c>
      <c r="N28" s="19">
        <f>AVERAGE(N14:N27)</f>
        <v>0.83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Septiembre 2023-Enero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FUNDAMENTOS DE BASES DE DATOS</v>
      </c>
      <c r="B14" s="9" t="s">
        <v>35</v>
      </c>
      <c r="C14" s="9" t="str">
        <f>'1'!C14</f>
        <v>510-A</v>
      </c>
      <c r="D14" s="9" t="str">
        <f>'1'!D14</f>
        <v>IINF</v>
      </c>
      <c r="E14" s="9">
        <f>'1'!E14</f>
        <v>26</v>
      </c>
      <c r="F14" s="9">
        <v>10</v>
      </c>
      <c r="G14" s="9">
        <v>2</v>
      </c>
      <c r="H14" s="10">
        <v>1</v>
      </c>
      <c r="I14" s="9">
        <f t="shared" ref="I14" si="0">(E14-SUM(F14:G14))-K14</f>
        <v>14</v>
      </c>
      <c r="J14" s="10">
        <f t="shared" ref="J14" si="1">I14/E14</f>
        <v>0.53846153846153844</v>
      </c>
      <c r="K14" s="9">
        <v>0</v>
      </c>
      <c r="L14" s="10">
        <f t="shared" ref="L14" si="2">K14/E14</f>
        <v>0</v>
      </c>
      <c r="M14" s="9">
        <v>89</v>
      </c>
      <c r="N14" s="15">
        <v>0.67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26</v>
      </c>
      <c r="F28" s="17">
        <f>SUM(F14:F27)</f>
        <v>10</v>
      </c>
      <c r="G28" s="17">
        <f>SUM(G14:G27)</f>
        <v>2</v>
      </c>
      <c r="H28" s="18">
        <f>SUM(F28:G28)/E28</f>
        <v>0.46153846153846156</v>
      </c>
      <c r="I28" s="17">
        <f t="shared" ref="I28" si="3">(E28-SUM(F28:G28))-K28</f>
        <v>14</v>
      </c>
      <c r="J28" s="18">
        <f t="shared" ref="J28" si="4">I28/E28</f>
        <v>0.53846153846153844</v>
      </c>
      <c r="K28" s="17">
        <f>SUM(K14:K27)</f>
        <v>0</v>
      </c>
      <c r="L28" s="18">
        <f t="shared" ref="L28" si="5">K28/E28</f>
        <v>0</v>
      </c>
      <c r="M28" s="17">
        <f>AVERAGE(M14:M27)</f>
        <v>89</v>
      </c>
      <c r="N28" s="19">
        <f>AVERAGE(N14:N27)</f>
        <v>0.67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2023-11-02T00:59:09Z</dcterms:modified>
  <cp:category/>
  <cp:contentStatus/>
</cp:coreProperties>
</file>