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2023\"/>
    </mc:Choice>
  </mc:AlternateContent>
  <xr:revisionPtr revIDLastSave="0" documentId="13_ncr:1_{010970AC-8DDA-4293-8296-EB9FFD8A23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<sst xmlns="http://schemas.openxmlformats.org/spreadsheetml/2006/main" count="221" uniqueCount="53">
  <si>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</si>
  <si>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</si>
  <si>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</si>
  <si>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</si>
  <si>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</si>
  <si>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</si>
  <si>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</si>
  <si>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</si>
  <si>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</si>
  <si>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</si>
  <si>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</si>
  <si>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</si>
  <si>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</si>
  <si>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</si>
  <si>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</si>
  <si>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</si>
  <si>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</si>
  <si>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</si>
  <si>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</si>
  <si>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</si>
  <si>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</si>
  <si>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</si>
  <si>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</si>
  <si>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</si>
  <si>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</si>
  <si>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</si>
  <si>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</si>
  <si>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</si>
  <si>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</si>
  <si>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</si>
  <si>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</si>
  <si>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</si>
  <si>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</si>
  <si>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</si>
  <si>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</si>
  <si>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</si>
  <si>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</si>
  <si>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</si>
  <si>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</si>
  <si>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</si>
  <si>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sept 2023-ene 2024</t>
  </si>
  <si>
    <t>Termodinámica</t>
  </si>
  <si>
    <t>Fundamentos de aguas residuales</t>
  </si>
  <si>
    <t>Mecánica de Fluidos</t>
  </si>
  <si>
    <t>Fundamentos de Quimica</t>
  </si>
  <si>
    <t>306B</t>
  </si>
  <si>
    <t>506A</t>
  </si>
  <si>
    <t>107A</t>
  </si>
  <si>
    <t>IGEM</t>
  </si>
  <si>
    <t>me</t>
  </si>
  <si>
    <t>Mecanica de fluidos</t>
  </si>
  <si>
    <t>VI</t>
  </si>
  <si>
    <t>306A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</si>
</sst>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41</v>
      </c>
      <c r="B14" s="9" t="s">
        <v>21</v>
      </c>
      <c r="C14" s="9" t="s">
        <v>45</v>
      </c>
      <c r="D14" s="9" t="s">
        <v>34</v>
      </c>
      <c r="E14" s="9">
        <v>24</v>
      </c>
      <c r="F14" s="9">
        <v>16</v>
      </c>
      <c r="G14" s="9"/>
      <c r="H14" s="10">
        <f t="shared" ref="H14:H27" si="0">F14/E14</f>
        <v>0.66666666666666663</v>
      </c>
      <c r="I14" s="9">
        <f t="shared" ref="I14:I28" si="1">(E14-SUM(F14:G14))-K14</f>
        <v>8</v>
      </c>
      <c r="J14" s="10">
        <f t="shared" ref="J14:J28" si="2">I14/E14</f>
        <v>0.33333333333333331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42</v>
      </c>
      <c r="B15" s="9" t="s">
        <v>21</v>
      </c>
      <c r="C15" s="9" t="s">
        <v>46</v>
      </c>
      <c r="D15" s="9" t="s">
        <v>34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43</v>
      </c>
      <c r="B16" s="9" t="s">
        <v>21</v>
      </c>
      <c r="C16" s="9" t="s">
        <v>46</v>
      </c>
      <c r="D16" s="9" t="s">
        <v>34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>
        <f t="shared" si="2"/>
        <v>8.3333333333333329E-2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44</v>
      </c>
      <c r="B17" s="9" t="s">
        <v>21</v>
      </c>
      <c r="C17" s="9" t="s">
        <v>47</v>
      </c>
      <c r="D17" s="9" t="s">
        <v>48</v>
      </c>
      <c r="E17" s="9">
        <v>28</v>
      </c>
      <c r="F17" s="9">
        <v>25</v>
      </c>
      <c r="G17" s="9"/>
      <c r="H17" s="10">
        <f t="shared" si="0"/>
        <v>0.8928571428571429</v>
      </c>
      <c r="I17" s="9">
        <f t="shared" si="1"/>
        <v>3</v>
      </c>
      <c r="J17" s="10">
        <f t="shared" si="2"/>
        <v>0.10714285714285714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1"/>
        <v>13</v>
      </c>
      <c r="J28" s="18">
        <f t="shared" si="2"/>
        <v>0.12621359223300971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2023-ene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Fundamentos de aguas residuales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22</v>
      </c>
      <c r="G15" s="9"/>
      <c r="H15" s="10">
        <f t="shared" si="0"/>
        <v>0.81481481481481477</v>
      </c>
      <c r="I15" s="9">
        <f t="shared" si="1"/>
        <v>5</v>
      </c>
      <c r="J15" s="10">
        <f t="shared" si="2"/>
        <v>0.18518518518518517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14</v>
      </c>
      <c r="G16" s="9"/>
      <c r="H16" s="10">
        <f t="shared" si="0"/>
        <v>0.58333333333333337</v>
      </c>
      <c r="I16" s="9">
        <f t="shared" si="1"/>
        <v>10</v>
      </c>
      <c r="J16" s="10">
        <f t="shared" si="2"/>
        <v>0.41666666666666669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Quimica</v>
      </c>
      <c r="B17" s="9" t="s">
        <v>35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17</v>
      </c>
      <c r="G17" s="9"/>
      <c r="H17" s="10">
        <f t="shared" si="0"/>
        <v>0.6071428571428571</v>
      </c>
      <c r="I17" s="9">
        <f t="shared" si="1"/>
        <v>11</v>
      </c>
      <c r="J17" s="10">
        <f t="shared" si="2"/>
        <v>0.39285714285714285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70</v>
      </c>
      <c r="G28" s="17">
        <f>SUM(G14:G27)</f>
        <v>0</v>
      </c>
      <c r="H28" s="18">
        <f>SUM(F28:G28)/E28</f>
        <v>0.67961165048543692</v>
      </c>
      <c r="I28" s="17">
        <f t="shared" si="1"/>
        <v>33</v>
      </c>
      <c r="J28" s="18">
        <f t="shared" si="2"/>
        <v>0.32038834951456313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2023-ene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12</v>
      </c>
      <c r="G14" s="9"/>
      <c r="H14" s="10">
        <v>0.5</v>
      </c>
      <c r="I14" s="9">
        <f t="shared" ref="I14:I28" si="0">(E14-SUM(F14:G14))-K14</f>
        <v>12</v>
      </c>
      <c r="J14" s="10">
        <v>0.5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Fundamentos de aguas residuales</v>
      </c>
      <c r="B15" s="9" t="s">
        <v>36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23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Mecánica de Fluidos</v>
      </c>
      <c r="B16" s="9" t="s">
        <v>36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13</v>
      </c>
      <c r="G16" s="9"/>
      <c r="H16" s="10">
        <v>0.64</v>
      </c>
      <c r="I16" s="9">
        <f t="shared" si="0"/>
        <v>11</v>
      </c>
      <c r="J16" s="10">
        <v>0.46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Quimica</v>
      </c>
      <c r="B17" s="9" t="s">
        <v>36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73</v>
      </c>
      <c r="G28" s="17">
        <f>SUM(G14:G27)</f>
        <v>0</v>
      </c>
      <c r="H28" s="18">
        <f>SUM(F28:G28)/E28</f>
        <v>0.70873786407766992</v>
      </c>
      <c r="I28" s="17">
        <f t="shared" si="0"/>
        <v>30</v>
      </c>
      <c r="J28" s="18">
        <f t="shared" si="3"/>
        <v>0.29126213592233008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2023-ene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37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v>0.71</v>
      </c>
      <c r="I14" s="9">
        <f t="shared" ref="I14:I31" si="0">(E14-SUM(F14:G14))-K14</f>
        <v>7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41</v>
      </c>
      <c r="B15" s="9" t="s">
        <v>38</v>
      </c>
      <c r="C15" s="9" t="s">
        <v>52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Fundamentos de aguas residuales</v>
      </c>
      <c r="B16" s="9" t="s">
        <v>37</v>
      </c>
      <c r="C16" s="9" t="str">
        <f>'1'!C15</f>
        <v>506A</v>
      </c>
      <c r="D16" s="9" t="str">
        <f>'1'!D15</f>
        <v>IAMB</v>
      </c>
      <c r="E16" s="9">
        <f>'1'!E15</f>
        <v>27</v>
      </c>
      <c r="F16" s="9">
        <v>22</v>
      </c>
      <c r="G16" s="9"/>
      <c r="H16" s="10">
        <v>0.81</v>
      </c>
      <c r="I16" s="9">
        <f t="shared" si="0"/>
        <v>5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38</v>
      </c>
      <c r="C17" s="9" t="s">
        <v>46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51</v>
      </c>
      <c r="C18" s="9" t="str">
        <f>'1'!C16</f>
        <v>506A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50</v>
      </c>
      <c r="B19" s="9" t="s">
        <v>37</v>
      </c>
      <c r="C19" s="9" t="s">
        <v>46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50</v>
      </c>
      <c r="B20" s="9" t="s">
        <v>38</v>
      </c>
      <c r="C20" s="9" t="s">
        <v>46</v>
      </c>
      <c r="D20" s="9" t="str">
        <f>'1'!D17</f>
        <v>IGEM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44</v>
      </c>
      <c r="B21" s="9" t="s">
        <v>37</v>
      </c>
      <c r="C21" s="9" t="s">
        <v>47</v>
      </c>
      <c r="D21" s="9" t="s">
        <v>48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49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205</v>
      </c>
      <c r="F31" s="17">
        <f>SUM(F14:F30)</f>
        <v>152</v>
      </c>
      <c r="G31" s="17">
        <f>SUM(G14:G30)</f>
        <v>0</v>
      </c>
      <c r="H31" s="18">
        <f>SUM(F31:G31)/E31</f>
        <v>0.74146341463414633</v>
      </c>
      <c r="I31" s="17">
        <f t="shared" si="0"/>
        <v>53</v>
      </c>
      <c r="J31" s="18">
        <f t="shared" si="3"/>
        <v>0.25853658536585367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2023-ene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39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10</v>
      </c>
      <c r="G14" s="9">
        <v>16</v>
      </c>
      <c r="H14" s="10">
        <v>1</v>
      </c>
      <c r="I14" s="9">
        <f t="shared" ref="I14:I28" si="0">(E14-SUM(F14:G14))-K14</f>
        <v>-2</v>
      </c>
      <c r="J14" s="10">
        <f t="shared" ref="J14:J28" si="1">I14/E14</f>
        <v>-8.3333333333333329E-2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Fundamentos de aguas residuales</v>
      </c>
      <c r="B15" s="9" t="s">
        <v>39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13</v>
      </c>
      <c r="G15" s="9">
        <v>12</v>
      </c>
      <c r="H15" s="10">
        <v>0.78</v>
      </c>
      <c r="I15" s="9">
        <f t="shared" si="0"/>
        <v>2</v>
      </c>
      <c r="J15" s="10">
        <v>0.22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39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12</v>
      </c>
      <c r="G16" s="9">
        <v>11</v>
      </c>
      <c r="H16" s="10">
        <v>0.79</v>
      </c>
      <c r="I16" s="9">
        <f t="shared" si="0"/>
        <v>1</v>
      </c>
      <c r="J16" s="10">
        <v>0.21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Fundamentos de Quimica</v>
      </c>
      <c r="B17" s="9" t="s">
        <v>39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13</v>
      </c>
      <c r="G17" s="9">
        <v>13</v>
      </c>
      <c r="H17" s="10">
        <v>1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48</v>
      </c>
      <c r="G28" s="17">
        <f>SUM(G14:G27)</f>
        <v>52</v>
      </c>
      <c r="H28" s="18">
        <f>SUM(F28:G28)/E28</f>
        <v>0.970873786407767</v>
      </c>
      <c r="I28" s="17">
        <f t="shared" si="0"/>
        <v>3</v>
      </c>
      <c r="J28" s="18">
        <f t="shared" si="1"/>
        <v>2.9126213592233011E-2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2024-01-11T20:20:16Z</dcterms:modified>
  <cp:category/>
  <cp:contentStatus/>
</cp:coreProperties>
</file>